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" yWindow="0" windowWidth="11376" windowHeight="8724"/>
  </bookViews>
  <sheets>
    <sheet name="Request Non Staff" sheetId="12" r:id="rId1"/>
    <sheet name="EGI-cc" sheetId="11" state="hidden" r:id="rId2"/>
    <sheet name="Rates" sheetId="5" state="hidden" r:id="rId3"/>
    <sheet name="Costs" sheetId="6" state="hidden" r:id="rId4"/>
  </sheets>
  <definedNames>
    <definedName name="_xlnm._FilterDatabase" localSheetId="2" hidden="1">Rates!$V$64:$X$696</definedName>
    <definedName name="_xlnm.Criteria" localSheetId="2">Rates!#REF!</definedName>
    <definedName name="_xlnm.Print_Area" localSheetId="3">Costs!$E$53:$E$77</definedName>
    <definedName name="_xlnm.Print_Area" localSheetId="1">'EGI-cc'!$A$1:$H$48</definedName>
    <definedName name="_xlnm.Print_Area" localSheetId="0">'Request Non Staff'!$A$1:$G$41</definedName>
  </definedNames>
  <calcPr calcId="145621"/>
</workbook>
</file>

<file path=xl/calcChain.xml><?xml version="1.0" encoding="utf-8"?>
<calcChain xmlns="http://schemas.openxmlformats.org/spreadsheetml/2006/main">
  <c r="G26" i="12" l="1"/>
  <c r="D14" i="12" l="1"/>
  <c r="D15" i="12"/>
  <c r="G24" i="12" l="1"/>
  <c r="G25" i="12"/>
  <c r="G27" i="12" l="1"/>
  <c r="G3" i="12"/>
  <c r="G15" i="12"/>
  <c r="G14" i="12"/>
  <c r="F38" i="11" l="1"/>
  <c r="F37" i="11"/>
  <c r="F34" i="11"/>
  <c r="F33" i="11"/>
  <c r="F32" i="11"/>
  <c r="F31" i="11"/>
  <c r="F30" i="11"/>
  <c r="F28" i="11"/>
  <c r="F27" i="11"/>
  <c r="F26" i="11" s="1"/>
  <c r="F25" i="11"/>
  <c r="F24" i="11"/>
  <c r="F22" i="11"/>
  <c r="F21" i="11"/>
  <c r="F19" i="11"/>
  <c r="F18" i="11"/>
  <c r="F17" i="11"/>
  <c r="F16" i="11"/>
  <c r="F14" i="11" s="1"/>
  <c r="F15" i="11"/>
  <c r="F13" i="11"/>
  <c r="F12" i="11"/>
  <c r="F11" i="11"/>
  <c r="F10" i="11" s="1"/>
  <c r="F9" i="11"/>
  <c r="F7" i="11" s="1"/>
  <c r="F8" i="11"/>
  <c r="C5" i="11"/>
  <c r="A5" i="11"/>
  <c r="C4" i="11"/>
  <c r="A4" i="11"/>
  <c r="E1" i="11"/>
  <c r="F20" i="11"/>
  <c r="F23" i="11"/>
  <c r="N694" i="5"/>
  <c r="O694" i="5" s="1"/>
  <c r="L694" i="5"/>
  <c r="M694" i="5"/>
  <c r="N693" i="5"/>
  <c r="L693" i="5"/>
  <c r="M693" i="5" s="1"/>
  <c r="N692" i="5"/>
  <c r="O692" i="5"/>
  <c r="L692" i="5"/>
  <c r="M692" i="5" s="1"/>
  <c r="S692" i="5" s="1"/>
  <c r="N691" i="5"/>
  <c r="L691" i="5"/>
  <c r="M691" i="5" s="1"/>
  <c r="N690" i="5"/>
  <c r="Q690" i="5"/>
  <c r="L690" i="5"/>
  <c r="M690" i="5" s="1"/>
  <c r="S690" i="5" s="1"/>
  <c r="N689" i="5"/>
  <c r="L689" i="5"/>
  <c r="M689" i="5" s="1"/>
  <c r="N688" i="5"/>
  <c r="L688" i="5"/>
  <c r="M688" i="5" s="1"/>
  <c r="N687" i="5"/>
  <c r="L687" i="5"/>
  <c r="M687" i="5"/>
  <c r="N686" i="5"/>
  <c r="L686" i="5"/>
  <c r="M686" i="5"/>
  <c r="N685" i="5"/>
  <c r="O685" i="5" s="1"/>
  <c r="L685" i="5"/>
  <c r="M685" i="5"/>
  <c r="N684" i="5"/>
  <c r="Q684" i="5" s="1"/>
  <c r="L684" i="5"/>
  <c r="M684" i="5"/>
  <c r="N683" i="5"/>
  <c r="O683" i="5" s="1"/>
  <c r="L683" i="5"/>
  <c r="M683" i="5"/>
  <c r="N682" i="5"/>
  <c r="L682" i="5"/>
  <c r="M682" i="5"/>
  <c r="Q681" i="5"/>
  <c r="N681" i="5"/>
  <c r="O681" i="5"/>
  <c r="L681" i="5"/>
  <c r="M681" i="5" s="1"/>
  <c r="S681" i="5" s="1"/>
  <c r="N680" i="5"/>
  <c r="L680" i="5"/>
  <c r="M680" i="5" s="1"/>
  <c r="N679" i="5"/>
  <c r="O679" i="5"/>
  <c r="L679" i="5"/>
  <c r="M679" i="5" s="1"/>
  <c r="N678" i="5"/>
  <c r="L678" i="5"/>
  <c r="M678" i="5"/>
  <c r="N677" i="5"/>
  <c r="L677" i="5"/>
  <c r="M677" i="5"/>
  <c r="N676" i="5"/>
  <c r="L676" i="5"/>
  <c r="M676" i="5" s="1"/>
  <c r="N675" i="5"/>
  <c r="O675" i="5"/>
  <c r="L675" i="5"/>
  <c r="M675" i="5" s="1"/>
  <c r="N674" i="5"/>
  <c r="Q674" i="5"/>
  <c r="L674" i="5"/>
  <c r="M674" i="5" s="1"/>
  <c r="N673" i="5"/>
  <c r="P673" i="5"/>
  <c r="L673" i="5"/>
  <c r="M673" i="5" s="1"/>
  <c r="N672" i="5"/>
  <c r="Q672" i="5"/>
  <c r="L672" i="5"/>
  <c r="M672" i="5" s="1"/>
  <c r="S672" i="5" s="1"/>
  <c r="N671" i="5"/>
  <c r="O671" i="5" s="1"/>
  <c r="L671" i="5"/>
  <c r="M671" i="5"/>
  <c r="N670" i="5"/>
  <c r="Q670" i="5" s="1"/>
  <c r="L670" i="5"/>
  <c r="M670" i="5" s="1"/>
  <c r="N669" i="5"/>
  <c r="L669" i="5"/>
  <c r="M669" i="5" s="1"/>
  <c r="N668" i="5"/>
  <c r="O668" i="5" s="1"/>
  <c r="L668" i="5"/>
  <c r="M668" i="5" s="1"/>
  <c r="N667" i="5"/>
  <c r="O667" i="5"/>
  <c r="L667" i="5"/>
  <c r="M667" i="5" s="1"/>
  <c r="N666" i="5"/>
  <c r="L666" i="5"/>
  <c r="M666" i="5" s="1"/>
  <c r="N665" i="5"/>
  <c r="L665" i="5"/>
  <c r="M665" i="5"/>
  <c r="N664" i="5"/>
  <c r="Q664" i="5" s="1"/>
  <c r="L664" i="5"/>
  <c r="M664" i="5"/>
  <c r="N663" i="5"/>
  <c r="O663" i="5" s="1"/>
  <c r="L663" i="5"/>
  <c r="M663" i="5"/>
  <c r="S663" i="5" s="1"/>
  <c r="N662" i="5"/>
  <c r="Q662" i="5"/>
  <c r="L662" i="5"/>
  <c r="M662" i="5" s="1"/>
  <c r="S662" i="5" s="1"/>
  <c r="N661" i="5"/>
  <c r="L661" i="5"/>
  <c r="M661" i="5" s="1"/>
  <c r="N660" i="5"/>
  <c r="L660" i="5"/>
  <c r="M660" i="5"/>
  <c r="N659" i="5"/>
  <c r="O659" i="5" s="1"/>
  <c r="L659" i="5"/>
  <c r="M659" i="5"/>
  <c r="S659" i="5" s="1"/>
  <c r="N658" i="5"/>
  <c r="Q658" i="5"/>
  <c r="L658" i="5"/>
  <c r="M658" i="5" s="1"/>
  <c r="N657" i="5"/>
  <c r="O657" i="5"/>
  <c r="L657" i="5"/>
  <c r="M657" i="5" s="1"/>
  <c r="S657" i="5" s="1"/>
  <c r="N656" i="5"/>
  <c r="L656" i="5"/>
  <c r="M656" i="5" s="1"/>
  <c r="N655" i="5"/>
  <c r="O655" i="5"/>
  <c r="L655" i="5"/>
  <c r="M655" i="5" s="1"/>
  <c r="S655" i="5" s="1"/>
  <c r="N654" i="5"/>
  <c r="Q654" i="5"/>
  <c r="L654" i="5"/>
  <c r="M654" i="5" s="1"/>
  <c r="N653" i="5"/>
  <c r="P653" i="5"/>
  <c r="L653" i="5"/>
  <c r="M653" i="5" s="1"/>
  <c r="S653" i="5" s="1"/>
  <c r="N652" i="5"/>
  <c r="L652" i="5"/>
  <c r="M652" i="5"/>
  <c r="N651" i="5"/>
  <c r="L651" i="5"/>
  <c r="M651" i="5"/>
  <c r="N650" i="5"/>
  <c r="L650" i="5"/>
  <c r="M650" i="5" s="1"/>
  <c r="N649" i="5"/>
  <c r="L649" i="5"/>
  <c r="M649" i="5" s="1"/>
  <c r="N648" i="5"/>
  <c r="L648" i="5"/>
  <c r="M648" i="5"/>
  <c r="N647" i="5"/>
  <c r="O647" i="5" s="1"/>
  <c r="L647" i="5"/>
  <c r="M647" i="5"/>
  <c r="N646" i="5"/>
  <c r="Q646" i="5" s="1"/>
  <c r="L646" i="5"/>
  <c r="M646" i="5"/>
  <c r="S646" i="5" s="1"/>
  <c r="N645" i="5"/>
  <c r="P645" i="5"/>
  <c r="L645" i="5"/>
  <c r="M645" i="5" s="1"/>
  <c r="N644" i="5"/>
  <c r="Q644" i="5"/>
  <c r="L644" i="5"/>
  <c r="M644" i="5" s="1"/>
  <c r="S644" i="5" s="1"/>
  <c r="N643" i="5"/>
  <c r="L643" i="5"/>
  <c r="M643" i="5" s="1"/>
  <c r="N642" i="5"/>
  <c r="L642" i="5"/>
  <c r="M642" i="5"/>
  <c r="N641" i="5"/>
  <c r="O641" i="5" s="1"/>
  <c r="L641" i="5"/>
  <c r="M641" i="5"/>
  <c r="S641" i="5" s="1"/>
  <c r="N640" i="5"/>
  <c r="L640" i="5"/>
  <c r="M640" i="5"/>
  <c r="N639" i="5"/>
  <c r="O639" i="5" s="1"/>
  <c r="L639" i="5"/>
  <c r="M639" i="5"/>
  <c r="S639" i="5" s="1"/>
  <c r="N638" i="5"/>
  <c r="Q638" i="5"/>
  <c r="L638" i="5"/>
  <c r="M638" i="5" s="1"/>
  <c r="N637" i="5"/>
  <c r="P637" i="5"/>
  <c r="L637" i="5"/>
  <c r="M637" i="5" s="1"/>
  <c r="N636" i="5"/>
  <c r="Q636" i="5"/>
  <c r="L636" i="5"/>
  <c r="M636" i="5" s="1"/>
  <c r="S636" i="5" s="1"/>
  <c r="N635" i="5"/>
  <c r="L635" i="5"/>
  <c r="M635" i="5" s="1"/>
  <c r="S635" i="5" s="1"/>
  <c r="N634" i="5"/>
  <c r="L634" i="5"/>
  <c r="M634" i="5" s="1"/>
  <c r="N633" i="5"/>
  <c r="O633" i="5"/>
  <c r="L633" i="5"/>
  <c r="M633" i="5" s="1"/>
  <c r="S633" i="5" s="1"/>
  <c r="N632" i="5"/>
  <c r="L632" i="5"/>
  <c r="M632" i="5" s="1"/>
  <c r="N631" i="5"/>
  <c r="O631" i="5"/>
  <c r="L631" i="5"/>
  <c r="M631" i="5" s="1"/>
  <c r="S631" i="5" s="1"/>
  <c r="N630" i="5"/>
  <c r="Q630" i="5"/>
  <c r="L630" i="5"/>
  <c r="M630" i="5" s="1"/>
  <c r="S630" i="5" s="1"/>
  <c r="N629" i="5"/>
  <c r="P629" i="5" s="1"/>
  <c r="L629" i="5"/>
  <c r="M629" i="5"/>
  <c r="N628" i="5"/>
  <c r="L628" i="5"/>
  <c r="M628" i="5" s="1"/>
  <c r="N627" i="5"/>
  <c r="L627" i="5"/>
  <c r="M627" i="5" s="1"/>
  <c r="S627" i="5" s="1"/>
  <c r="N626" i="5"/>
  <c r="L626" i="5"/>
  <c r="M626" i="5" s="1"/>
  <c r="N625" i="5"/>
  <c r="O625" i="5"/>
  <c r="L625" i="5"/>
  <c r="M625" i="5" s="1"/>
  <c r="S625" i="5" s="1"/>
  <c r="N624" i="5"/>
  <c r="L624" i="5"/>
  <c r="M624" i="5" s="1"/>
  <c r="N623" i="5"/>
  <c r="Q623" i="5"/>
  <c r="M623" i="5"/>
  <c r="S623" i="5" s="1"/>
  <c r="L623" i="5"/>
  <c r="N622" i="5"/>
  <c r="O622" i="5" s="1"/>
  <c r="L622" i="5"/>
  <c r="M622" i="5" s="1"/>
  <c r="S622" i="5" s="1"/>
  <c r="N621" i="5"/>
  <c r="Q621" i="5" s="1"/>
  <c r="L621" i="5"/>
  <c r="M621" i="5"/>
  <c r="N620" i="5"/>
  <c r="O620" i="5" s="1"/>
  <c r="L620" i="5"/>
  <c r="M620" i="5"/>
  <c r="N619" i="5"/>
  <c r="Q619" i="5" s="1"/>
  <c r="L619" i="5"/>
  <c r="M619" i="5"/>
  <c r="N618" i="5"/>
  <c r="Q618" i="5" s="1"/>
  <c r="L618" i="5"/>
  <c r="M618" i="5"/>
  <c r="N617" i="5"/>
  <c r="O617" i="5" s="1"/>
  <c r="L617" i="5"/>
  <c r="M617" i="5"/>
  <c r="N616" i="5"/>
  <c r="O616" i="5" s="1"/>
  <c r="L616" i="5"/>
  <c r="M616" i="5"/>
  <c r="Q615" i="5"/>
  <c r="N615" i="5"/>
  <c r="L615" i="5"/>
  <c r="M615" i="5"/>
  <c r="S615" i="5"/>
  <c r="N614" i="5"/>
  <c r="O614" i="5" s="1"/>
  <c r="L614" i="5"/>
  <c r="M614" i="5"/>
  <c r="S614" i="5" s="1"/>
  <c r="N613" i="5"/>
  <c r="L613" i="5"/>
  <c r="M613" i="5"/>
  <c r="N612" i="5"/>
  <c r="O612" i="5" s="1"/>
  <c r="L612" i="5"/>
  <c r="M612" i="5"/>
  <c r="N611" i="5"/>
  <c r="Q611" i="5" s="1"/>
  <c r="M611" i="5"/>
  <c r="S611" i="5"/>
  <c r="L611" i="5"/>
  <c r="N610" i="5"/>
  <c r="O610" i="5" s="1"/>
  <c r="Q610" i="5"/>
  <c r="L610" i="5"/>
  <c r="M610" i="5" s="1"/>
  <c r="S610" i="5" s="1"/>
  <c r="N609" i="5"/>
  <c r="Q609" i="5" s="1"/>
  <c r="L609" i="5"/>
  <c r="M609" i="5"/>
  <c r="N608" i="5"/>
  <c r="O608" i="5" s="1"/>
  <c r="L608" i="5"/>
  <c r="M608" i="5"/>
  <c r="S608" i="5"/>
  <c r="N607" i="5"/>
  <c r="Q607" i="5" s="1"/>
  <c r="L607" i="5"/>
  <c r="M607" i="5"/>
  <c r="S607" i="5" s="1"/>
  <c r="N606" i="5"/>
  <c r="L606" i="5"/>
  <c r="M606" i="5"/>
  <c r="N605" i="5"/>
  <c r="Q605" i="5" s="1"/>
  <c r="L605" i="5"/>
  <c r="M605" i="5"/>
  <c r="N604" i="5"/>
  <c r="O604" i="5" s="1"/>
  <c r="L604" i="5"/>
  <c r="M604" i="5"/>
  <c r="S604" i="5" s="1"/>
  <c r="N603" i="5"/>
  <c r="Q603" i="5"/>
  <c r="L603" i="5"/>
  <c r="M603" i="5" s="1"/>
  <c r="N602" i="5"/>
  <c r="L602" i="5"/>
  <c r="M602" i="5"/>
  <c r="N601" i="5"/>
  <c r="L601" i="5"/>
  <c r="M601" i="5"/>
  <c r="N600" i="5"/>
  <c r="O600" i="5" s="1"/>
  <c r="L600" i="5"/>
  <c r="M600" i="5"/>
  <c r="N599" i="5"/>
  <c r="Q599" i="5" s="1"/>
  <c r="L599" i="5"/>
  <c r="M599" i="5"/>
  <c r="N598" i="5"/>
  <c r="O598" i="5" s="1"/>
  <c r="L598" i="5"/>
  <c r="M598" i="5"/>
  <c r="N597" i="5"/>
  <c r="L597" i="5"/>
  <c r="M597" i="5" s="1"/>
  <c r="N596" i="5"/>
  <c r="O596" i="5"/>
  <c r="L596" i="5"/>
  <c r="M596" i="5" s="1"/>
  <c r="S596" i="5" s="1"/>
  <c r="N595" i="5"/>
  <c r="Q595" i="5" s="1"/>
  <c r="L595" i="5"/>
  <c r="M595" i="5"/>
  <c r="P594" i="5"/>
  <c r="N594" i="5"/>
  <c r="Q594" i="5" s="1"/>
  <c r="L594" i="5"/>
  <c r="M594" i="5"/>
  <c r="S594" i="5" s="1"/>
  <c r="N593" i="5"/>
  <c r="Q593" i="5"/>
  <c r="L593" i="5"/>
  <c r="M593" i="5" s="1"/>
  <c r="N592" i="5"/>
  <c r="O592" i="5"/>
  <c r="L592" i="5"/>
  <c r="M592" i="5" s="1"/>
  <c r="N591" i="5"/>
  <c r="Q591" i="5"/>
  <c r="L591" i="5"/>
  <c r="M591" i="5" s="1"/>
  <c r="N590" i="5"/>
  <c r="O590" i="5"/>
  <c r="L590" i="5"/>
  <c r="M590" i="5" s="1"/>
  <c r="N589" i="5"/>
  <c r="P589" i="5" s="1"/>
  <c r="Q589" i="5"/>
  <c r="L589" i="5"/>
  <c r="M589" i="5" s="1"/>
  <c r="N588" i="5"/>
  <c r="O588" i="5" s="1"/>
  <c r="L588" i="5"/>
  <c r="M588" i="5" s="1"/>
  <c r="S588" i="5" s="1"/>
  <c r="N587" i="5"/>
  <c r="Q587" i="5" s="1"/>
  <c r="L587" i="5"/>
  <c r="M587" i="5"/>
  <c r="N586" i="5"/>
  <c r="L586" i="5"/>
  <c r="M586" i="5"/>
  <c r="N585" i="5"/>
  <c r="O585" i="5" s="1"/>
  <c r="L585" i="5"/>
  <c r="M585" i="5"/>
  <c r="N584" i="5"/>
  <c r="O584" i="5" s="1"/>
  <c r="L584" i="5"/>
  <c r="M584" i="5"/>
  <c r="N583" i="5"/>
  <c r="Q583" i="5" s="1"/>
  <c r="L583" i="5"/>
  <c r="M583" i="5"/>
  <c r="N582" i="5"/>
  <c r="L582" i="5"/>
  <c r="M582" i="5"/>
  <c r="N581" i="5"/>
  <c r="L581" i="5"/>
  <c r="M581" i="5" s="1"/>
  <c r="N580" i="5"/>
  <c r="O580" i="5"/>
  <c r="M580" i="5"/>
  <c r="L580" i="5"/>
  <c r="N579" i="5"/>
  <c r="Q579" i="5"/>
  <c r="L579" i="5"/>
  <c r="M579" i="5" s="1"/>
  <c r="N578" i="5"/>
  <c r="Q578" i="5"/>
  <c r="L578" i="5"/>
  <c r="M578" i="5" s="1"/>
  <c r="N577" i="5"/>
  <c r="L577" i="5"/>
  <c r="M577" i="5" s="1"/>
  <c r="N576" i="5"/>
  <c r="O576" i="5"/>
  <c r="L576" i="5"/>
  <c r="M576" i="5" s="1"/>
  <c r="S576" i="5" s="1"/>
  <c r="N575" i="5"/>
  <c r="Q575" i="5"/>
  <c r="L575" i="5"/>
  <c r="M575" i="5" s="1"/>
  <c r="N574" i="5"/>
  <c r="L574" i="5"/>
  <c r="M574" i="5" s="1"/>
  <c r="N573" i="5"/>
  <c r="L573" i="5"/>
  <c r="M573" i="5"/>
  <c r="N572" i="5"/>
  <c r="O572" i="5" s="1"/>
  <c r="L572" i="5"/>
  <c r="M572" i="5"/>
  <c r="S572" i="5" s="1"/>
  <c r="N571" i="5"/>
  <c r="Q571" i="5"/>
  <c r="L571" i="5"/>
  <c r="M571" i="5" s="1"/>
  <c r="N570" i="5"/>
  <c r="P570" i="5"/>
  <c r="L570" i="5"/>
  <c r="M570" i="5" s="1"/>
  <c r="N569" i="5"/>
  <c r="P569" i="5"/>
  <c r="L569" i="5"/>
  <c r="M569" i="5" s="1"/>
  <c r="N568" i="5"/>
  <c r="O568" i="5"/>
  <c r="L568" i="5"/>
  <c r="M568" i="5" s="1"/>
  <c r="N567" i="5"/>
  <c r="Q567" i="5"/>
  <c r="L567" i="5"/>
  <c r="M567" i="5" s="1"/>
  <c r="N566" i="5"/>
  <c r="P566" i="5" s="1"/>
  <c r="L566" i="5"/>
  <c r="M566" i="5" s="1"/>
  <c r="N565" i="5"/>
  <c r="Q565" i="5"/>
  <c r="L565" i="5"/>
  <c r="M565" i="5" s="1"/>
  <c r="N564" i="5"/>
  <c r="O564" i="5"/>
  <c r="L564" i="5"/>
  <c r="M564" i="5" s="1"/>
  <c r="N563" i="5"/>
  <c r="Q563" i="5"/>
  <c r="L563" i="5"/>
  <c r="M563" i="5" s="1"/>
  <c r="N562" i="5"/>
  <c r="O562" i="5" s="1"/>
  <c r="P562" i="5"/>
  <c r="L562" i="5"/>
  <c r="M562" i="5" s="1"/>
  <c r="S562" i="5" s="1"/>
  <c r="N561" i="5"/>
  <c r="P561" i="5" s="1"/>
  <c r="L561" i="5"/>
  <c r="M561" i="5"/>
  <c r="N560" i="5"/>
  <c r="O560" i="5" s="1"/>
  <c r="L560" i="5"/>
  <c r="M560" i="5"/>
  <c r="N559" i="5"/>
  <c r="Q559" i="5" s="1"/>
  <c r="L559" i="5"/>
  <c r="M559" i="5"/>
  <c r="N558" i="5"/>
  <c r="P558" i="5" s="1"/>
  <c r="L558" i="5"/>
  <c r="M558" i="5"/>
  <c r="S558" i="5" s="1"/>
  <c r="N557" i="5"/>
  <c r="L557" i="5"/>
  <c r="M557" i="5"/>
  <c r="N556" i="5"/>
  <c r="O556" i="5" s="1"/>
  <c r="L556" i="5"/>
  <c r="M556" i="5" s="1"/>
  <c r="S556" i="5" s="1"/>
  <c r="N555" i="5"/>
  <c r="Q555" i="5" s="1"/>
  <c r="L555" i="5"/>
  <c r="M555" i="5" s="1"/>
  <c r="S555" i="5" s="1"/>
  <c r="N554" i="5"/>
  <c r="Q554" i="5"/>
  <c r="M554" i="5"/>
  <c r="S554" i="5"/>
  <c r="L554" i="5"/>
  <c r="N553" i="5"/>
  <c r="P553" i="5"/>
  <c r="L553" i="5"/>
  <c r="M553" i="5" s="1"/>
  <c r="N552" i="5"/>
  <c r="O552" i="5" s="1"/>
  <c r="L552" i="5"/>
  <c r="M552" i="5" s="1"/>
  <c r="S552" i="5"/>
  <c r="N551" i="5"/>
  <c r="Q551" i="5" s="1"/>
  <c r="L551" i="5"/>
  <c r="M551" i="5"/>
  <c r="N550" i="5"/>
  <c r="P550" i="5" s="1"/>
  <c r="L550" i="5"/>
  <c r="M550" i="5"/>
  <c r="N549" i="5"/>
  <c r="L549" i="5"/>
  <c r="M549" i="5" s="1"/>
  <c r="N548" i="5"/>
  <c r="O548" i="5"/>
  <c r="L548" i="5"/>
  <c r="M548" i="5" s="1"/>
  <c r="S548" i="5" s="1"/>
  <c r="N547" i="5"/>
  <c r="Q547" i="5"/>
  <c r="L547" i="5"/>
  <c r="M547" i="5"/>
  <c r="S547" i="5" s="1"/>
  <c r="N546" i="5"/>
  <c r="L546" i="5"/>
  <c r="M546" i="5"/>
  <c r="N545" i="5"/>
  <c r="P545" i="5"/>
  <c r="L545" i="5"/>
  <c r="M545" i="5"/>
  <c r="N544" i="5"/>
  <c r="O544" i="5"/>
  <c r="L544" i="5"/>
  <c r="M544" i="5"/>
  <c r="N543" i="5"/>
  <c r="Q543" i="5"/>
  <c r="L543" i="5"/>
  <c r="M543" i="5"/>
  <c r="N542" i="5"/>
  <c r="P542" i="5"/>
  <c r="L542" i="5"/>
  <c r="M542" i="5"/>
  <c r="S542" i="5" s="1"/>
  <c r="N541" i="5"/>
  <c r="L541" i="5"/>
  <c r="M541" i="5" s="1"/>
  <c r="N540" i="5"/>
  <c r="O540" i="5"/>
  <c r="L540" i="5"/>
  <c r="M540" i="5" s="1"/>
  <c r="N539" i="5"/>
  <c r="Q539" i="5"/>
  <c r="L539" i="5"/>
  <c r="M539" i="5" s="1"/>
  <c r="S539" i="5" s="1"/>
  <c r="N538" i="5"/>
  <c r="P538" i="5" s="1"/>
  <c r="L538" i="5"/>
  <c r="M538" i="5" s="1"/>
  <c r="N537" i="5"/>
  <c r="P537" i="5" s="1"/>
  <c r="L537" i="5"/>
  <c r="M537" i="5"/>
  <c r="N536" i="5"/>
  <c r="O536" i="5" s="1"/>
  <c r="L536" i="5"/>
  <c r="M536" i="5"/>
  <c r="S536" i="5"/>
  <c r="N535" i="5"/>
  <c r="Q535" i="5" s="1"/>
  <c r="L535" i="5"/>
  <c r="M535" i="5" s="1"/>
  <c r="N534" i="5"/>
  <c r="P534" i="5" s="1"/>
  <c r="L534" i="5"/>
  <c r="M534" i="5" s="1"/>
  <c r="S534" i="5" s="1"/>
  <c r="N533" i="5"/>
  <c r="Q533" i="5"/>
  <c r="L533" i="5"/>
  <c r="M533" i="5" s="1"/>
  <c r="N532" i="5"/>
  <c r="O532" i="5"/>
  <c r="L532" i="5"/>
  <c r="M532" i="5" s="1"/>
  <c r="S532" i="5" s="1"/>
  <c r="N531" i="5"/>
  <c r="Q531" i="5" s="1"/>
  <c r="L531" i="5"/>
  <c r="M531" i="5" s="1"/>
  <c r="N530" i="5"/>
  <c r="P530" i="5"/>
  <c r="L530" i="5"/>
  <c r="M530" i="5" s="1"/>
  <c r="N529" i="5"/>
  <c r="P529" i="5" s="1"/>
  <c r="L529" i="5"/>
  <c r="M529" i="5" s="1"/>
  <c r="N528" i="5"/>
  <c r="L528" i="5"/>
  <c r="M528" i="5" s="1"/>
  <c r="N527" i="5"/>
  <c r="P527" i="5"/>
  <c r="L527" i="5"/>
  <c r="M527" i="5" s="1"/>
  <c r="N526" i="5"/>
  <c r="P526" i="5"/>
  <c r="L526" i="5"/>
  <c r="M526" i="5" s="1"/>
  <c r="N525" i="5"/>
  <c r="O525" i="5"/>
  <c r="L525" i="5"/>
  <c r="M525" i="5" s="1"/>
  <c r="N524" i="5"/>
  <c r="L524" i="5"/>
  <c r="M524" i="5" s="1"/>
  <c r="N523" i="5"/>
  <c r="L523" i="5"/>
  <c r="M523" i="5"/>
  <c r="N522" i="5"/>
  <c r="Q522" i="5" s="1"/>
  <c r="L522" i="5"/>
  <c r="M522" i="5"/>
  <c r="N521" i="5"/>
  <c r="L521" i="5"/>
  <c r="M521" i="5" s="1"/>
  <c r="N520" i="5"/>
  <c r="O520" i="5" s="1"/>
  <c r="L520" i="5"/>
  <c r="M520" i="5" s="1"/>
  <c r="N519" i="5"/>
  <c r="L519" i="5"/>
  <c r="M519" i="5" s="1"/>
  <c r="N518" i="5"/>
  <c r="O518" i="5"/>
  <c r="M518" i="5"/>
  <c r="L518" i="5"/>
  <c r="N517" i="5"/>
  <c r="L517" i="5"/>
  <c r="M517" i="5"/>
  <c r="N516" i="5"/>
  <c r="L516" i="5"/>
  <c r="M516" i="5"/>
  <c r="N515" i="5"/>
  <c r="P515" i="5" s="1"/>
  <c r="L515" i="5"/>
  <c r="M515" i="5"/>
  <c r="N514" i="5"/>
  <c r="L514" i="5"/>
  <c r="M514" i="5" s="1"/>
  <c r="N513" i="5"/>
  <c r="L513" i="5"/>
  <c r="M513" i="5"/>
  <c r="N512" i="5"/>
  <c r="O512" i="5"/>
  <c r="L512" i="5"/>
  <c r="M512" i="5"/>
  <c r="N511" i="5"/>
  <c r="Q511" i="5" s="1"/>
  <c r="L511" i="5"/>
  <c r="M511" i="5"/>
  <c r="S511" i="5" s="1"/>
  <c r="N510" i="5"/>
  <c r="O510" i="5" s="1"/>
  <c r="L510" i="5"/>
  <c r="M510" i="5" s="1"/>
  <c r="N509" i="5"/>
  <c r="L509" i="5"/>
  <c r="M509" i="5"/>
  <c r="N508" i="5"/>
  <c r="O508" i="5" s="1"/>
  <c r="L508" i="5"/>
  <c r="M508" i="5"/>
  <c r="N507" i="5"/>
  <c r="L507" i="5"/>
  <c r="M507" i="5" s="1"/>
  <c r="N506" i="5"/>
  <c r="O506" i="5" s="1"/>
  <c r="M506" i="5"/>
  <c r="L506" i="5"/>
  <c r="N505" i="5"/>
  <c r="L505" i="5"/>
  <c r="M505" i="5" s="1"/>
  <c r="N504" i="5"/>
  <c r="L504" i="5"/>
  <c r="M504" i="5" s="1"/>
  <c r="S504" i="5" s="1"/>
  <c r="N503" i="5"/>
  <c r="L503" i="5"/>
  <c r="M503" i="5" s="1"/>
  <c r="N502" i="5"/>
  <c r="O502" i="5" s="1"/>
  <c r="L502" i="5"/>
  <c r="M502" i="5" s="1"/>
  <c r="N501" i="5"/>
  <c r="L501" i="5"/>
  <c r="M501" i="5" s="1"/>
  <c r="N500" i="5"/>
  <c r="L500" i="5"/>
  <c r="M500" i="5" s="1"/>
  <c r="N499" i="5"/>
  <c r="L499" i="5"/>
  <c r="M499" i="5" s="1"/>
  <c r="N498" i="5"/>
  <c r="O498" i="5" s="1"/>
  <c r="L498" i="5"/>
  <c r="M498" i="5" s="1"/>
  <c r="N497" i="5"/>
  <c r="L497" i="5"/>
  <c r="M497" i="5"/>
  <c r="S497" i="5" s="1"/>
  <c r="N496" i="5"/>
  <c r="P496" i="5" s="1"/>
  <c r="L496" i="5"/>
  <c r="M496" i="5" s="1"/>
  <c r="S496" i="5" s="1"/>
  <c r="N495" i="5"/>
  <c r="Q495" i="5"/>
  <c r="L495" i="5"/>
  <c r="M495" i="5" s="1"/>
  <c r="S495" i="5" s="1"/>
  <c r="N494" i="5"/>
  <c r="O494" i="5" s="1"/>
  <c r="L494" i="5"/>
  <c r="M494" i="5" s="1"/>
  <c r="S494" i="5" s="1"/>
  <c r="N493" i="5"/>
  <c r="L493" i="5"/>
  <c r="M493" i="5" s="1"/>
  <c r="N492" i="5"/>
  <c r="Q492" i="5" s="1"/>
  <c r="L492" i="5"/>
  <c r="M492" i="5" s="1"/>
  <c r="N491" i="5"/>
  <c r="P491" i="5" s="1"/>
  <c r="L491" i="5"/>
  <c r="M491" i="5" s="1"/>
  <c r="N490" i="5"/>
  <c r="O490" i="5" s="1"/>
  <c r="L490" i="5"/>
  <c r="M490" i="5" s="1"/>
  <c r="N489" i="5"/>
  <c r="L489" i="5"/>
  <c r="M489" i="5" s="1"/>
  <c r="N488" i="5"/>
  <c r="P488" i="5"/>
  <c r="L488" i="5"/>
  <c r="M488" i="5" s="1"/>
  <c r="N487" i="5"/>
  <c r="L487" i="5"/>
  <c r="M487" i="5" s="1"/>
  <c r="N486" i="5"/>
  <c r="O486" i="5"/>
  <c r="L486" i="5"/>
  <c r="M486" i="5" s="1"/>
  <c r="S486" i="5" s="1"/>
  <c r="N485" i="5"/>
  <c r="L485" i="5"/>
  <c r="M485" i="5" s="1"/>
  <c r="N484" i="5"/>
  <c r="L484" i="5"/>
  <c r="M484" i="5"/>
  <c r="N483" i="5"/>
  <c r="Q483" i="5" s="1"/>
  <c r="L483" i="5"/>
  <c r="M483" i="5"/>
  <c r="S483" i="5" s="1"/>
  <c r="N482" i="5"/>
  <c r="O482" i="5" s="1"/>
  <c r="L482" i="5"/>
  <c r="M482" i="5" s="1"/>
  <c r="N481" i="5"/>
  <c r="L481" i="5"/>
  <c r="M481" i="5"/>
  <c r="N480" i="5"/>
  <c r="L480" i="5"/>
  <c r="M480" i="5" s="1"/>
  <c r="N479" i="5"/>
  <c r="P479" i="5" s="1"/>
  <c r="L479" i="5"/>
  <c r="M479" i="5" s="1"/>
  <c r="N478" i="5"/>
  <c r="O478" i="5" s="1"/>
  <c r="L478" i="5"/>
  <c r="M478" i="5" s="1"/>
  <c r="N477" i="5"/>
  <c r="L477" i="5"/>
  <c r="M477" i="5" s="1"/>
  <c r="N476" i="5"/>
  <c r="L476" i="5"/>
  <c r="M476" i="5" s="1"/>
  <c r="N475" i="5"/>
  <c r="L475" i="5"/>
  <c r="M475" i="5"/>
  <c r="N474" i="5"/>
  <c r="O474" i="5" s="1"/>
  <c r="L474" i="5"/>
  <c r="M474" i="5"/>
  <c r="N473" i="5"/>
  <c r="L473" i="5"/>
  <c r="M473" i="5" s="1"/>
  <c r="N472" i="5"/>
  <c r="P472" i="5" s="1"/>
  <c r="L472" i="5"/>
  <c r="M472" i="5" s="1"/>
  <c r="N471" i="5"/>
  <c r="L471" i="5"/>
  <c r="M471" i="5" s="1"/>
  <c r="N470" i="5"/>
  <c r="O470" i="5"/>
  <c r="L470" i="5"/>
  <c r="M470" i="5" s="1"/>
  <c r="S470" i="5" s="1"/>
  <c r="N469" i="5"/>
  <c r="L469" i="5"/>
  <c r="M469" i="5" s="1"/>
  <c r="N468" i="5"/>
  <c r="P468" i="5"/>
  <c r="L468" i="5"/>
  <c r="M468" i="5" s="1"/>
  <c r="N467" i="5"/>
  <c r="L467" i="5"/>
  <c r="M467" i="5" s="1"/>
  <c r="O466" i="5"/>
  <c r="N466" i="5"/>
  <c r="L466" i="5"/>
  <c r="M466" i="5" s="1"/>
  <c r="S466" i="5" s="1"/>
  <c r="N465" i="5"/>
  <c r="L465" i="5"/>
  <c r="M465" i="5" s="1"/>
  <c r="N464" i="5"/>
  <c r="L464" i="5"/>
  <c r="M464" i="5"/>
  <c r="N463" i="5"/>
  <c r="P463" i="5" s="1"/>
  <c r="L463" i="5"/>
  <c r="M463" i="5"/>
  <c r="N462" i="5"/>
  <c r="O462" i="5" s="1"/>
  <c r="L462" i="5"/>
  <c r="M462" i="5"/>
  <c r="N461" i="5"/>
  <c r="L461" i="5"/>
  <c r="M461" i="5" s="1"/>
  <c r="O460" i="5"/>
  <c r="N460" i="5"/>
  <c r="Q460" i="5" s="1"/>
  <c r="L460" i="5"/>
  <c r="M460" i="5"/>
  <c r="S460" i="5" s="1"/>
  <c r="N459" i="5"/>
  <c r="Q459" i="5" s="1"/>
  <c r="L459" i="5"/>
  <c r="M459" i="5" s="1"/>
  <c r="N458" i="5"/>
  <c r="O458" i="5" s="1"/>
  <c r="L458" i="5"/>
  <c r="M458" i="5" s="1"/>
  <c r="N457" i="5"/>
  <c r="L457" i="5"/>
  <c r="M457" i="5"/>
  <c r="N456" i="5"/>
  <c r="P456" i="5" s="1"/>
  <c r="L456" i="5"/>
  <c r="M456" i="5"/>
  <c r="N455" i="5"/>
  <c r="L455" i="5"/>
  <c r="M455" i="5" s="1"/>
  <c r="N454" i="5"/>
  <c r="O454" i="5" s="1"/>
  <c r="L454" i="5"/>
  <c r="M454" i="5" s="1"/>
  <c r="N453" i="5"/>
  <c r="L453" i="5"/>
  <c r="M453" i="5" s="1"/>
  <c r="N452" i="5"/>
  <c r="P452" i="5"/>
  <c r="L452" i="5"/>
  <c r="M452" i="5" s="1"/>
  <c r="N451" i="5"/>
  <c r="L451" i="5"/>
  <c r="M451" i="5" s="1"/>
  <c r="O450" i="5"/>
  <c r="N450" i="5"/>
  <c r="L450" i="5"/>
  <c r="M450" i="5" s="1"/>
  <c r="S450" i="5" s="1"/>
  <c r="N449" i="5"/>
  <c r="L449" i="5"/>
  <c r="M449" i="5" s="1"/>
  <c r="N448" i="5"/>
  <c r="L448" i="5"/>
  <c r="M448" i="5"/>
  <c r="N447" i="5"/>
  <c r="O447" i="5" s="1"/>
  <c r="L447" i="5"/>
  <c r="M447" i="5"/>
  <c r="O446" i="5"/>
  <c r="N446" i="5"/>
  <c r="P446" i="5" s="1"/>
  <c r="L446" i="5"/>
  <c r="M446" i="5" s="1"/>
  <c r="S446" i="5" s="1"/>
  <c r="N445" i="5"/>
  <c r="M445" i="5"/>
  <c r="L445" i="5"/>
  <c r="O444" i="5"/>
  <c r="N444" i="5"/>
  <c r="Q444" i="5"/>
  <c r="L444" i="5"/>
  <c r="M444" i="5" s="1"/>
  <c r="S444" i="5" s="1"/>
  <c r="N443" i="5"/>
  <c r="L443" i="5"/>
  <c r="M443" i="5" s="1"/>
  <c r="S443" i="5" s="1"/>
  <c r="N442" i="5"/>
  <c r="O442" i="5" s="1"/>
  <c r="L442" i="5"/>
  <c r="M442" i="5" s="1"/>
  <c r="N441" i="5"/>
  <c r="O441" i="5" s="1"/>
  <c r="L441" i="5"/>
  <c r="M441" i="5" s="1"/>
  <c r="S441" i="5" s="1"/>
  <c r="N440" i="5"/>
  <c r="L440" i="5"/>
  <c r="M440" i="5" s="1"/>
  <c r="S440" i="5"/>
  <c r="N439" i="5"/>
  <c r="P439" i="5" s="1"/>
  <c r="L439" i="5"/>
  <c r="M439" i="5"/>
  <c r="N438" i="5"/>
  <c r="L438" i="5"/>
  <c r="M438" i="5" s="1"/>
  <c r="N437" i="5"/>
  <c r="L437" i="5"/>
  <c r="M437" i="5" s="1"/>
  <c r="N436" i="5"/>
  <c r="L436" i="5"/>
  <c r="M436" i="5" s="1"/>
  <c r="N435" i="5"/>
  <c r="Q435" i="5" s="1"/>
  <c r="L435" i="5"/>
  <c r="M435" i="5" s="1"/>
  <c r="N434" i="5"/>
  <c r="P434" i="5" s="1"/>
  <c r="L434" i="5"/>
  <c r="M434" i="5" s="1"/>
  <c r="N433" i="5"/>
  <c r="P433" i="5" s="1"/>
  <c r="L433" i="5"/>
  <c r="M433" i="5" s="1"/>
  <c r="N432" i="5"/>
  <c r="L432" i="5"/>
  <c r="M432" i="5"/>
  <c r="N431" i="5"/>
  <c r="O431" i="5" s="1"/>
  <c r="L431" i="5"/>
  <c r="M431" i="5"/>
  <c r="N430" i="5"/>
  <c r="L430" i="5"/>
  <c r="M430" i="5" s="1"/>
  <c r="N429" i="5"/>
  <c r="L429" i="5"/>
  <c r="M429" i="5"/>
  <c r="N428" i="5"/>
  <c r="L428" i="5"/>
  <c r="M428" i="5"/>
  <c r="N427" i="5"/>
  <c r="L427" i="5"/>
  <c r="M427" i="5"/>
  <c r="N426" i="5"/>
  <c r="O426" i="5"/>
  <c r="L426" i="5"/>
  <c r="M426" i="5" s="1"/>
  <c r="N425" i="5"/>
  <c r="L425" i="5"/>
  <c r="M425" i="5" s="1"/>
  <c r="P424" i="5"/>
  <c r="N424" i="5"/>
  <c r="L424" i="5"/>
  <c r="M424" i="5" s="1"/>
  <c r="S424" i="5" s="1"/>
  <c r="O423" i="5"/>
  <c r="N423" i="5"/>
  <c r="P423" i="5" s="1"/>
  <c r="Q423" i="5"/>
  <c r="L423" i="5"/>
  <c r="M423" i="5"/>
  <c r="S423" i="5" s="1"/>
  <c r="N422" i="5"/>
  <c r="L422" i="5"/>
  <c r="M422" i="5"/>
  <c r="S422" i="5" s="1"/>
  <c r="N421" i="5"/>
  <c r="P421" i="5" s="1"/>
  <c r="L421" i="5"/>
  <c r="M421" i="5" s="1"/>
  <c r="N420" i="5"/>
  <c r="L420" i="5"/>
  <c r="M420" i="5"/>
  <c r="N419" i="5"/>
  <c r="Q419" i="5"/>
  <c r="L419" i="5"/>
  <c r="M419" i="5"/>
  <c r="N418" i="5"/>
  <c r="P418" i="5"/>
  <c r="L418" i="5"/>
  <c r="M418" i="5"/>
  <c r="N417" i="5"/>
  <c r="P417" i="5"/>
  <c r="L417" i="5"/>
  <c r="M417" i="5"/>
  <c r="N416" i="5"/>
  <c r="Q416" i="5" s="1"/>
  <c r="M416" i="5"/>
  <c r="S416" i="5" s="1"/>
  <c r="L416" i="5"/>
  <c r="N415" i="5"/>
  <c r="L415" i="5"/>
  <c r="M415" i="5" s="1"/>
  <c r="N414" i="5"/>
  <c r="L414" i="5"/>
  <c r="M414" i="5"/>
  <c r="N413" i="5"/>
  <c r="Q413" i="5"/>
  <c r="L413" i="5"/>
  <c r="M413" i="5"/>
  <c r="N412" i="5"/>
  <c r="P412" i="5" s="1"/>
  <c r="L412" i="5"/>
  <c r="M412" i="5"/>
  <c r="N411" i="5"/>
  <c r="P411" i="5"/>
  <c r="L411" i="5"/>
  <c r="M411" i="5"/>
  <c r="N410" i="5"/>
  <c r="O410" i="5"/>
  <c r="L410" i="5"/>
  <c r="M410" i="5"/>
  <c r="N409" i="5"/>
  <c r="O409" i="5"/>
  <c r="L409" i="5"/>
  <c r="M409" i="5"/>
  <c r="N408" i="5"/>
  <c r="P408" i="5"/>
  <c r="L408" i="5"/>
  <c r="M408" i="5" s="1"/>
  <c r="S408" i="5" s="1"/>
  <c r="N407" i="5"/>
  <c r="P407" i="5" s="1"/>
  <c r="L407" i="5"/>
  <c r="M407" i="5" s="1"/>
  <c r="N406" i="5"/>
  <c r="L406" i="5"/>
  <c r="M406" i="5"/>
  <c r="S406" i="5" s="1"/>
  <c r="N405" i="5"/>
  <c r="L405" i="5"/>
  <c r="M405" i="5"/>
  <c r="S405" i="5" s="1"/>
  <c r="N404" i="5"/>
  <c r="P404" i="5"/>
  <c r="L404" i="5"/>
  <c r="M404" i="5"/>
  <c r="S404" i="5" s="1"/>
  <c r="N403" i="5"/>
  <c r="L403" i="5"/>
  <c r="M403" i="5" s="1"/>
  <c r="N402" i="5"/>
  <c r="L402" i="5"/>
  <c r="M402" i="5"/>
  <c r="N401" i="5"/>
  <c r="P401" i="5"/>
  <c r="L401" i="5"/>
  <c r="M401" i="5"/>
  <c r="N400" i="5"/>
  <c r="L400" i="5"/>
  <c r="M400" i="5" s="1"/>
  <c r="S400" i="5" s="1"/>
  <c r="N399" i="5"/>
  <c r="O399" i="5"/>
  <c r="L399" i="5"/>
  <c r="M399" i="5"/>
  <c r="N398" i="5"/>
  <c r="L398" i="5"/>
  <c r="M398" i="5" s="1"/>
  <c r="N397" i="5"/>
  <c r="O397" i="5" s="1"/>
  <c r="L397" i="5"/>
  <c r="M397" i="5" s="1"/>
  <c r="N396" i="5"/>
  <c r="L396" i="5"/>
  <c r="M396" i="5"/>
  <c r="N395" i="5"/>
  <c r="P395" i="5"/>
  <c r="L395" i="5"/>
  <c r="M395" i="5"/>
  <c r="N394" i="5"/>
  <c r="Q394" i="5"/>
  <c r="L394" i="5"/>
  <c r="M394" i="5"/>
  <c r="S394" i="5" s="1"/>
  <c r="N393" i="5"/>
  <c r="L393" i="5"/>
  <c r="M393" i="5"/>
  <c r="S393" i="5" s="1"/>
  <c r="N392" i="5"/>
  <c r="L392" i="5"/>
  <c r="M392" i="5"/>
  <c r="S392" i="5" s="1"/>
  <c r="N391" i="5"/>
  <c r="L391" i="5"/>
  <c r="M391" i="5" s="1"/>
  <c r="N390" i="5"/>
  <c r="L390" i="5"/>
  <c r="M390" i="5"/>
  <c r="N389" i="5"/>
  <c r="Q389" i="5"/>
  <c r="L389" i="5"/>
  <c r="M389" i="5"/>
  <c r="N388" i="5"/>
  <c r="P388" i="5"/>
  <c r="L388" i="5"/>
  <c r="M388" i="5"/>
  <c r="N387" i="5"/>
  <c r="L387" i="5"/>
  <c r="M387" i="5" s="1"/>
  <c r="N386" i="5"/>
  <c r="O386" i="5" s="1"/>
  <c r="L386" i="5"/>
  <c r="M386" i="5" s="1"/>
  <c r="N385" i="5"/>
  <c r="L385" i="5"/>
  <c r="M385" i="5"/>
  <c r="S385" i="5" s="1"/>
  <c r="N384" i="5"/>
  <c r="L384" i="5"/>
  <c r="M384" i="5" s="1"/>
  <c r="N383" i="5"/>
  <c r="P383" i="5" s="1"/>
  <c r="L383" i="5"/>
  <c r="M383" i="5" s="1"/>
  <c r="S383" i="5" s="1"/>
  <c r="N382" i="5"/>
  <c r="L382" i="5"/>
  <c r="M382" i="5"/>
  <c r="S382" i="5" s="1"/>
  <c r="N381" i="5"/>
  <c r="O381" i="5" s="1"/>
  <c r="L381" i="5"/>
  <c r="M381" i="5" s="1"/>
  <c r="N380" i="5"/>
  <c r="P380" i="5" s="1"/>
  <c r="L380" i="5"/>
  <c r="M380" i="5" s="1"/>
  <c r="P379" i="5"/>
  <c r="N379" i="5"/>
  <c r="O379" i="5"/>
  <c r="L379" i="5"/>
  <c r="M379" i="5"/>
  <c r="S379" i="5" s="1"/>
  <c r="P378" i="5"/>
  <c r="N378" i="5"/>
  <c r="L378" i="5"/>
  <c r="M378" i="5" s="1"/>
  <c r="S378" i="5" s="1"/>
  <c r="N377" i="5"/>
  <c r="L377" i="5"/>
  <c r="M377" i="5" s="1"/>
  <c r="N376" i="5"/>
  <c r="L376" i="5"/>
  <c r="M376" i="5"/>
  <c r="S376" i="5" s="1"/>
  <c r="N375" i="5"/>
  <c r="M375" i="5"/>
  <c r="L375" i="5"/>
  <c r="N374" i="5"/>
  <c r="P374" i="5" s="1"/>
  <c r="L374" i="5"/>
  <c r="M374" i="5" s="1"/>
  <c r="N373" i="5"/>
  <c r="L373" i="5"/>
  <c r="M373" i="5"/>
  <c r="N372" i="5"/>
  <c r="P372" i="5"/>
  <c r="L372" i="5"/>
  <c r="M372" i="5"/>
  <c r="N371" i="5"/>
  <c r="L371" i="5"/>
  <c r="M371" i="5" s="1"/>
  <c r="N370" i="5"/>
  <c r="L370" i="5"/>
  <c r="M370" i="5"/>
  <c r="N369" i="5"/>
  <c r="O369" i="5"/>
  <c r="L369" i="5"/>
  <c r="M369" i="5"/>
  <c r="N368" i="5"/>
  <c r="L368" i="5"/>
  <c r="M368" i="5" s="1"/>
  <c r="N367" i="5"/>
  <c r="L367" i="5"/>
  <c r="M367" i="5"/>
  <c r="N366" i="5"/>
  <c r="L366" i="5"/>
  <c r="M366" i="5" s="1"/>
  <c r="S366" i="5" s="1"/>
  <c r="N365" i="5"/>
  <c r="L365" i="5"/>
  <c r="M365" i="5"/>
  <c r="N364" i="5"/>
  <c r="L364" i="5"/>
  <c r="M364" i="5" s="1"/>
  <c r="N363" i="5"/>
  <c r="L363" i="5"/>
  <c r="M363" i="5"/>
  <c r="S363" i="5" s="1"/>
  <c r="N362" i="5"/>
  <c r="O362" i="5"/>
  <c r="L362" i="5"/>
  <c r="M362" i="5"/>
  <c r="S362" i="5" s="1"/>
  <c r="N361" i="5"/>
  <c r="L361" i="5"/>
  <c r="M361" i="5" s="1"/>
  <c r="N360" i="5"/>
  <c r="O360" i="5" s="1"/>
  <c r="L360" i="5"/>
  <c r="M360" i="5" s="1"/>
  <c r="P359" i="5"/>
  <c r="N359" i="5"/>
  <c r="O359" i="5"/>
  <c r="L359" i="5"/>
  <c r="M359" i="5"/>
  <c r="N358" i="5"/>
  <c r="L358" i="5"/>
  <c r="M358" i="5" s="1"/>
  <c r="N357" i="5"/>
  <c r="L357" i="5"/>
  <c r="M357" i="5" s="1"/>
  <c r="N356" i="5"/>
  <c r="P356" i="5" s="1"/>
  <c r="L356" i="5"/>
  <c r="M356" i="5" s="1"/>
  <c r="N355" i="5"/>
  <c r="L355" i="5"/>
  <c r="M355" i="5" s="1"/>
  <c r="N354" i="5"/>
  <c r="O354" i="5" s="1"/>
  <c r="L354" i="5"/>
  <c r="M354" i="5" s="1"/>
  <c r="N353" i="5"/>
  <c r="S353" i="5" s="1"/>
  <c r="L353" i="5"/>
  <c r="M353" i="5"/>
  <c r="N352" i="5"/>
  <c r="L352" i="5"/>
  <c r="M352" i="5" s="1"/>
  <c r="S352" i="5" s="1"/>
  <c r="N351" i="5"/>
  <c r="L351" i="5"/>
  <c r="M351" i="5"/>
  <c r="S351" i="5"/>
  <c r="N350" i="5"/>
  <c r="L350" i="5"/>
  <c r="M350" i="5"/>
  <c r="N349" i="5"/>
  <c r="Q349" i="5" s="1"/>
  <c r="L349" i="5"/>
  <c r="M349" i="5"/>
  <c r="N348" i="5"/>
  <c r="L348" i="5"/>
  <c r="M348" i="5"/>
  <c r="O347" i="5"/>
  <c r="N347" i="5"/>
  <c r="P347" i="5" s="1"/>
  <c r="L347" i="5"/>
  <c r="M347" i="5"/>
  <c r="S347" i="5"/>
  <c r="N346" i="5"/>
  <c r="L346" i="5"/>
  <c r="M346" i="5"/>
  <c r="N345" i="5"/>
  <c r="L345" i="5"/>
  <c r="M345" i="5"/>
  <c r="N344" i="5"/>
  <c r="O344" i="5"/>
  <c r="L344" i="5"/>
  <c r="M344" i="5"/>
  <c r="N343" i="5"/>
  <c r="Q343" i="5"/>
  <c r="L343" i="5"/>
  <c r="M343" i="5"/>
  <c r="N342" i="5"/>
  <c r="L342" i="5"/>
  <c r="M342" i="5" s="1"/>
  <c r="O341" i="5"/>
  <c r="N341" i="5"/>
  <c r="M341" i="5"/>
  <c r="L341" i="5"/>
  <c r="N340" i="5"/>
  <c r="L340" i="5"/>
  <c r="M340" i="5"/>
  <c r="N339" i="5"/>
  <c r="L339" i="5"/>
  <c r="M339" i="5" s="1"/>
  <c r="N338" i="5"/>
  <c r="O338" i="5"/>
  <c r="L338" i="5"/>
  <c r="M338" i="5" s="1"/>
  <c r="N337" i="5"/>
  <c r="O337" i="5"/>
  <c r="L337" i="5"/>
  <c r="M337" i="5" s="1"/>
  <c r="S337" i="5" s="1"/>
  <c r="N336" i="5"/>
  <c r="L336" i="5"/>
  <c r="M336" i="5" s="1"/>
  <c r="N335" i="5"/>
  <c r="L335" i="5"/>
  <c r="M335" i="5"/>
  <c r="N334" i="5"/>
  <c r="S334" i="5" s="1"/>
  <c r="L334" i="5"/>
  <c r="M334" i="5" s="1"/>
  <c r="N333" i="5"/>
  <c r="O333" i="5"/>
  <c r="L333" i="5"/>
  <c r="M333" i="5" s="1"/>
  <c r="N332" i="5"/>
  <c r="P332" i="5"/>
  <c r="L332" i="5"/>
  <c r="M332" i="5" s="1"/>
  <c r="S332" i="5" s="1"/>
  <c r="N331" i="5"/>
  <c r="L331" i="5"/>
  <c r="M331" i="5" s="1"/>
  <c r="N330" i="5"/>
  <c r="P330" i="5"/>
  <c r="L330" i="5"/>
  <c r="M330" i="5" s="1"/>
  <c r="S330" i="5" s="1"/>
  <c r="N329" i="5"/>
  <c r="L329" i="5"/>
  <c r="M329" i="5" s="1"/>
  <c r="N328" i="5"/>
  <c r="L328" i="5"/>
  <c r="M328" i="5"/>
  <c r="N327" i="5"/>
  <c r="O327" i="5" s="1"/>
  <c r="L327" i="5"/>
  <c r="M327" i="5"/>
  <c r="S327" i="5" s="1"/>
  <c r="N326" i="5"/>
  <c r="O326" i="5"/>
  <c r="L326" i="5"/>
  <c r="M326" i="5" s="1"/>
  <c r="N325" i="5"/>
  <c r="L325" i="5"/>
  <c r="M325" i="5"/>
  <c r="N324" i="5"/>
  <c r="P324" i="5" s="1"/>
  <c r="L324" i="5"/>
  <c r="M324" i="5"/>
  <c r="N323" i="5"/>
  <c r="Q323" i="5" s="1"/>
  <c r="P323" i="5"/>
  <c r="L323" i="5"/>
  <c r="M323" i="5" s="1"/>
  <c r="S323" i="5" s="1"/>
  <c r="N322" i="5"/>
  <c r="L322" i="5"/>
  <c r="M322" i="5" s="1"/>
  <c r="N321" i="5"/>
  <c r="L321" i="5"/>
  <c r="M321" i="5"/>
  <c r="S321" i="5" s="1"/>
  <c r="N320" i="5"/>
  <c r="L320" i="5"/>
  <c r="M320" i="5"/>
  <c r="N319" i="5"/>
  <c r="L319" i="5"/>
  <c r="M319" i="5"/>
  <c r="N318" i="5"/>
  <c r="S318" i="5" s="1"/>
  <c r="L318" i="5"/>
  <c r="M318" i="5" s="1"/>
  <c r="N317" i="5"/>
  <c r="L317" i="5"/>
  <c r="M317" i="5" s="1"/>
  <c r="N316" i="5"/>
  <c r="L316" i="5"/>
  <c r="M316" i="5"/>
  <c r="N315" i="5"/>
  <c r="L315" i="5"/>
  <c r="M315" i="5"/>
  <c r="N314" i="5"/>
  <c r="L314" i="5"/>
  <c r="M314" i="5" s="1"/>
  <c r="N313" i="5"/>
  <c r="L313" i="5"/>
  <c r="M313" i="5" s="1"/>
  <c r="N312" i="5"/>
  <c r="O312" i="5"/>
  <c r="L312" i="5"/>
  <c r="M312" i="5" s="1"/>
  <c r="S312" i="5" s="1"/>
  <c r="N311" i="5"/>
  <c r="L311" i="5"/>
  <c r="M311" i="5"/>
  <c r="S311" i="5" s="1"/>
  <c r="N310" i="5"/>
  <c r="O310" i="5"/>
  <c r="L310" i="5"/>
  <c r="M310" i="5" s="1"/>
  <c r="N309" i="5"/>
  <c r="L309" i="5"/>
  <c r="M309" i="5"/>
  <c r="N308" i="5"/>
  <c r="P308" i="5" s="1"/>
  <c r="L308" i="5"/>
  <c r="M308" i="5"/>
  <c r="N307" i="5"/>
  <c r="L307" i="5"/>
  <c r="M307" i="5"/>
  <c r="N306" i="5"/>
  <c r="S306" i="5" s="1"/>
  <c r="L306" i="5"/>
  <c r="M306" i="5" s="1"/>
  <c r="N305" i="5"/>
  <c r="L305" i="5"/>
  <c r="M305" i="5" s="1"/>
  <c r="N304" i="5"/>
  <c r="L304" i="5"/>
  <c r="M304" i="5"/>
  <c r="N303" i="5"/>
  <c r="O303" i="5" s="1"/>
  <c r="L303" i="5"/>
  <c r="M303" i="5"/>
  <c r="N302" i="5"/>
  <c r="L302" i="5"/>
  <c r="M302" i="5"/>
  <c r="N301" i="5"/>
  <c r="L301" i="5"/>
  <c r="M301" i="5" s="1"/>
  <c r="N300" i="5"/>
  <c r="L300" i="5"/>
  <c r="M300" i="5" s="1"/>
  <c r="N299" i="5"/>
  <c r="L299" i="5"/>
  <c r="M299" i="5"/>
  <c r="N298" i="5"/>
  <c r="L298" i="5"/>
  <c r="M298" i="5"/>
  <c r="N297" i="5"/>
  <c r="L297" i="5"/>
  <c r="M297" i="5" s="1"/>
  <c r="S297" i="5" s="1"/>
  <c r="N296" i="5"/>
  <c r="L296" i="5"/>
  <c r="M296" i="5" s="1"/>
  <c r="N295" i="5"/>
  <c r="L295" i="5"/>
  <c r="M295" i="5"/>
  <c r="N294" i="5"/>
  <c r="O294" i="5" s="1"/>
  <c r="L294" i="5"/>
  <c r="M294" i="5"/>
  <c r="S294" i="5" s="1"/>
  <c r="N293" i="5"/>
  <c r="L293" i="5"/>
  <c r="M293" i="5"/>
  <c r="N292" i="5"/>
  <c r="L292" i="5"/>
  <c r="M292" i="5" s="1"/>
  <c r="N291" i="5"/>
  <c r="L291" i="5"/>
  <c r="M291" i="5" s="1"/>
  <c r="N290" i="5"/>
  <c r="O290" i="5"/>
  <c r="L290" i="5"/>
  <c r="M290" i="5" s="1"/>
  <c r="N289" i="5"/>
  <c r="L289" i="5"/>
  <c r="M289" i="5"/>
  <c r="N288" i="5"/>
  <c r="L288" i="5"/>
  <c r="M288" i="5" s="1"/>
  <c r="N287" i="5"/>
  <c r="L287" i="5"/>
  <c r="M287" i="5" s="1"/>
  <c r="N286" i="5"/>
  <c r="L286" i="5"/>
  <c r="M286" i="5" s="1"/>
  <c r="N285" i="5"/>
  <c r="O285" i="5"/>
  <c r="M285" i="5"/>
  <c r="L285" i="5"/>
  <c r="N284" i="5"/>
  <c r="Q284" i="5"/>
  <c r="L284" i="5"/>
  <c r="M284" i="5" s="1"/>
  <c r="N283" i="5"/>
  <c r="P283" i="5"/>
  <c r="L283" i="5"/>
  <c r="M283" i="5" s="1"/>
  <c r="N282" i="5"/>
  <c r="L282" i="5"/>
  <c r="M282" i="5"/>
  <c r="S282" i="5" s="1"/>
  <c r="N281" i="5"/>
  <c r="L281" i="5"/>
  <c r="M281" i="5"/>
  <c r="N280" i="5"/>
  <c r="L280" i="5"/>
  <c r="M280" i="5" s="1"/>
  <c r="N279" i="5"/>
  <c r="O279" i="5"/>
  <c r="L279" i="5"/>
  <c r="M279" i="5" s="1"/>
  <c r="N278" i="5"/>
  <c r="L278" i="5"/>
  <c r="M278" i="5" s="1"/>
  <c r="N277" i="5"/>
  <c r="Q277" i="5"/>
  <c r="L277" i="5"/>
  <c r="M277" i="5" s="1"/>
  <c r="N276" i="5"/>
  <c r="L276" i="5"/>
  <c r="M276" i="5"/>
  <c r="S276" i="5" s="1"/>
  <c r="N275" i="5"/>
  <c r="L275" i="5"/>
  <c r="M275" i="5"/>
  <c r="N274" i="5"/>
  <c r="O274" i="5" s="1"/>
  <c r="L274" i="5"/>
  <c r="M274" i="5"/>
  <c r="N273" i="5"/>
  <c r="Q273" i="5" s="1"/>
  <c r="L273" i="5"/>
  <c r="M273" i="5"/>
  <c r="N272" i="5"/>
  <c r="L272" i="5"/>
  <c r="M272" i="5"/>
  <c r="N271" i="5"/>
  <c r="L271" i="5"/>
  <c r="M271" i="5" s="1"/>
  <c r="N270" i="5"/>
  <c r="L270" i="5"/>
  <c r="M270" i="5" s="1"/>
  <c r="S270" i="5" s="1"/>
  <c r="N269" i="5"/>
  <c r="O269" i="5"/>
  <c r="L269" i="5"/>
  <c r="M269" i="5" s="1"/>
  <c r="N268" i="5"/>
  <c r="L268" i="5"/>
  <c r="M268" i="5"/>
  <c r="N267" i="5"/>
  <c r="L267" i="5"/>
  <c r="M267" i="5"/>
  <c r="S267" i="5"/>
  <c r="N266" i="5"/>
  <c r="Q266" i="5" s="1"/>
  <c r="L266" i="5"/>
  <c r="M266" i="5"/>
  <c r="N265" i="5"/>
  <c r="L265" i="5"/>
  <c r="M265" i="5"/>
  <c r="S265" i="5"/>
  <c r="N264" i="5"/>
  <c r="L264" i="5"/>
  <c r="M264" i="5"/>
  <c r="N263" i="5"/>
  <c r="M263" i="5"/>
  <c r="L263" i="5"/>
  <c r="N262" i="5"/>
  <c r="L262" i="5"/>
  <c r="M262" i="5" s="1"/>
  <c r="N261" i="5"/>
  <c r="L261" i="5"/>
  <c r="M261" i="5"/>
  <c r="N260" i="5"/>
  <c r="P260" i="5" s="1"/>
  <c r="L260" i="5"/>
  <c r="M260" i="5"/>
  <c r="N259" i="5"/>
  <c r="L259" i="5"/>
  <c r="M259" i="5"/>
  <c r="N258" i="5"/>
  <c r="O258" i="5" s="1"/>
  <c r="L258" i="5"/>
  <c r="M258" i="5"/>
  <c r="N257" i="5"/>
  <c r="Q257" i="5" s="1"/>
  <c r="L257" i="5"/>
  <c r="M257" i="5"/>
  <c r="N256" i="5"/>
  <c r="L256" i="5"/>
  <c r="M256" i="5" s="1"/>
  <c r="N255" i="5"/>
  <c r="P255" i="5"/>
  <c r="L255" i="5"/>
  <c r="M255" i="5" s="1"/>
  <c r="N254" i="5"/>
  <c r="L254" i="5"/>
  <c r="M254" i="5" s="1"/>
  <c r="S254" i="5" s="1"/>
  <c r="N253" i="5"/>
  <c r="O253" i="5"/>
  <c r="L253" i="5"/>
  <c r="M253" i="5" s="1"/>
  <c r="N252" i="5"/>
  <c r="O252" i="5"/>
  <c r="L252" i="5"/>
  <c r="M252" i="5" s="1"/>
  <c r="S252" i="5" s="1"/>
  <c r="N251" i="5"/>
  <c r="L251" i="5"/>
  <c r="M251" i="5" s="1"/>
  <c r="N250" i="5"/>
  <c r="L250" i="5"/>
  <c r="M250" i="5" s="1"/>
  <c r="N249" i="5"/>
  <c r="L249" i="5"/>
  <c r="M249" i="5" s="1"/>
  <c r="N248" i="5"/>
  <c r="L248" i="5"/>
  <c r="M248" i="5"/>
  <c r="N247" i="5"/>
  <c r="L247" i="5"/>
  <c r="M247" i="5" s="1"/>
  <c r="S247" i="5" s="1"/>
  <c r="N246" i="5"/>
  <c r="L246" i="5"/>
  <c r="M246" i="5" s="1"/>
  <c r="N245" i="5"/>
  <c r="Q245" i="5"/>
  <c r="L245" i="5"/>
  <c r="M245" i="5" s="1"/>
  <c r="N244" i="5"/>
  <c r="P244" i="5"/>
  <c r="L244" i="5"/>
  <c r="M244" i="5" s="1"/>
  <c r="N243" i="5"/>
  <c r="L243" i="5"/>
  <c r="M243" i="5"/>
  <c r="N242" i="5"/>
  <c r="L242" i="5"/>
  <c r="M242" i="5"/>
  <c r="N241" i="5"/>
  <c r="L241" i="5"/>
  <c r="M241" i="5" s="1"/>
  <c r="N240" i="5"/>
  <c r="L240" i="5"/>
  <c r="M240" i="5" s="1"/>
  <c r="N239" i="5"/>
  <c r="L239" i="5"/>
  <c r="M239" i="5"/>
  <c r="N238" i="5"/>
  <c r="L238" i="5"/>
  <c r="M238" i="5"/>
  <c r="N237" i="5"/>
  <c r="L237" i="5"/>
  <c r="M237" i="5" s="1"/>
  <c r="N236" i="5"/>
  <c r="L236" i="5"/>
  <c r="M236" i="5" s="1"/>
  <c r="S236" i="5" s="1"/>
  <c r="N235" i="5"/>
  <c r="P235" i="5" s="1"/>
  <c r="L235" i="5"/>
  <c r="M235" i="5" s="1"/>
  <c r="N234" i="5"/>
  <c r="L234" i="5"/>
  <c r="M234" i="5"/>
  <c r="S234" i="5"/>
  <c r="N233" i="5"/>
  <c r="L233" i="5"/>
  <c r="M233" i="5" s="1"/>
  <c r="N232" i="5"/>
  <c r="L232" i="5"/>
  <c r="M232" i="5" s="1"/>
  <c r="N231" i="5"/>
  <c r="L231" i="5"/>
  <c r="M231" i="5"/>
  <c r="N230" i="5"/>
  <c r="L230" i="5"/>
  <c r="M230" i="5" s="1"/>
  <c r="N229" i="5"/>
  <c r="L229" i="5"/>
  <c r="M229" i="5" s="1"/>
  <c r="N228" i="5"/>
  <c r="P228" i="5"/>
  <c r="L228" i="5"/>
  <c r="M228" i="5" s="1"/>
  <c r="N227" i="5"/>
  <c r="L227" i="5"/>
  <c r="M227" i="5"/>
  <c r="N226" i="5"/>
  <c r="O226" i="5" s="1"/>
  <c r="L226" i="5"/>
  <c r="M226" i="5"/>
  <c r="N225" i="5"/>
  <c r="Q225" i="5" s="1"/>
  <c r="L225" i="5"/>
  <c r="M225" i="5"/>
  <c r="N224" i="5"/>
  <c r="L224" i="5"/>
  <c r="M224" i="5"/>
  <c r="N223" i="5"/>
  <c r="Q223" i="5" s="1"/>
  <c r="L223" i="5"/>
  <c r="M223" i="5" s="1"/>
  <c r="N222" i="5"/>
  <c r="L222" i="5"/>
  <c r="M222" i="5" s="1"/>
  <c r="N221" i="5"/>
  <c r="O221" i="5"/>
  <c r="L221" i="5"/>
  <c r="M221" i="5" s="1"/>
  <c r="N220" i="5"/>
  <c r="O220" i="5"/>
  <c r="L220" i="5"/>
  <c r="M220" i="5" s="1"/>
  <c r="S220" i="5" s="1"/>
  <c r="N219" i="5"/>
  <c r="L219" i="5"/>
  <c r="M219" i="5" s="1"/>
  <c r="S219" i="5" s="1"/>
  <c r="N218" i="5"/>
  <c r="P218" i="5"/>
  <c r="L218" i="5"/>
  <c r="M218" i="5" s="1"/>
  <c r="N217" i="5"/>
  <c r="L217" i="5"/>
  <c r="M217" i="5"/>
  <c r="N216" i="5"/>
  <c r="P216" i="5" s="1"/>
  <c r="L216" i="5"/>
  <c r="M216" i="5"/>
  <c r="N215" i="5"/>
  <c r="L215" i="5"/>
  <c r="M215" i="5"/>
  <c r="O214" i="5"/>
  <c r="N214" i="5"/>
  <c r="Q214" i="5" s="1"/>
  <c r="L214" i="5"/>
  <c r="M214" i="5"/>
  <c r="N213" i="5"/>
  <c r="P213" i="5" s="1"/>
  <c r="L213" i="5"/>
  <c r="M213" i="5"/>
  <c r="N212" i="5"/>
  <c r="L212" i="5"/>
  <c r="M212" i="5"/>
  <c r="N211" i="5"/>
  <c r="L211" i="5"/>
  <c r="M211" i="5" s="1"/>
  <c r="S211" i="5" s="1"/>
  <c r="N210" i="5"/>
  <c r="O210" i="5"/>
  <c r="L210" i="5"/>
  <c r="M210" i="5" s="1"/>
  <c r="N209" i="5"/>
  <c r="L209" i="5"/>
  <c r="M209" i="5"/>
  <c r="N208" i="5"/>
  <c r="L208" i="5"/>
  <c r="M208" i="5" s="1"/>
  <c r="S208" i="5" s="1"/>
  <c r="O207" i="5"/>
  <c r="N207" i="5"/>
  <c r="L207" i="5"/>
  <c r="M207" i="5"/>
  <c r="N206" i="5"/>
  <c r="L206" i="5"/>
  <c r="M206" i="5"/>
  <c r="S206" i="5"/>
  <c r="N205" i="5"/>
  <c r="O205" i="5" s="1"/>
  <c r="L205" i="5"/>
  <c r="M205" i="5"/>
  <c r="N204" i="5"/>
  <c r="O204" i="5" s="1"/>
  <c r="L204" i="5"/>
  <c r="M204" i="5"/>
  <c r="S204" i="5" s="1"/>
  <c r="N203" i="5"/>
  <c r="L203" i="5"/>
  <c r="M203" i="5"/>
  <c r="N202" i="5"/>
  <c r="L202" i="5"/>
  <c r="M202" i="5"/>
  <c r="N201" i="5"/>
  <c r="L201" i="5"/>
  <c r="M201" i="5" s="1"/>
  <c r="N200" i="5"/>
  <c r="L200" i="5"/>
  <c r="M200" i="5" s="1"/>
  <c r="S200" i="5" s="1"/>
  <c r="N199" i="5"/>
  <c r="P199" i="5"/>
  <c r="L199" i="5"/>
  <c r="M199" i="5" s="1"/>
  <c r="S199" i="5" s="1"/>
  <c r="N198" i="5"/>
  <c r="Q198" i="5"/>
  <c r="L198" i="5"/>
  <c r="M198" i="5" s="1"/>
  <c r="N197" i="5"/>
  <c r="P197" i="5"/>
  <c r="L197" i="5"/>
  <c r="M197" i="5" s="1"/>
  <c r="S197" i="5" s="1"/>
  <c r="N196" i="5"/>
  <c r="P196" i="5" s="1"/>
  <c r="L196" i="5"/>
  <c r="M196" i="5"/>
  <c r="N195" i="5"/>
  <c r="L195" i="5"/>
  <c r="M195" i="5" s="1"/>
  <c r="N194" i="5"/>
  <c r="Q194" i="5" s="1"/>
  <c r="L194" i="5"/>
  <c r="M194" i="5" s="1"/>
  <c r="N193" i="5"/>
  <c r="L193" i="5"/>
  <c r="M193" i="5" s="1"/>
  <c r="S193" i="5" s="1"/>
  <c r="N192" i="5"/>
  <c r="M192" i="5"/>
  <c r="L192" i="5"/>
  <c r="N191" i="5"/>
  <c r="Q191" i="5" s="1"/>
  <c r="P191" i="5"/>
  <c r="L191" i="5"/>
  <c r="M191" i="5" s="1"/>
  <c r="S191" i="5" s="1"/>
  <c r="N190" i="5"/>
  <c r="L190" i="5"/>
  <c r="M190" i="5" s="1"/>
  <c r="N189" i="5"/>
  <c r="L189" i="5"/>
  <c r="M189" i="5"/>
  <c r="N188" i="5"/>
  <c r="L188" i="5"/>
  <c r="M188" i="5"/>
  <c r="O187" i="5"/>
  <c r="N187" i="5"/>
  <c r="Q187" i="5" s="1"/>
  <c r="L187" i="5"/>
  <c r="M187" i="5"/>
  <c r="S187" i="5" s="1"/>
  <c r="N186" i="5"/>
  <c r="L186" i="5"/>
  <c r="M186" i="5" s="1"/>
  <c r="N185" i="5"/>
  <c r="Q185" i="5" s="1"/>
  <c r="L185" i="5"/>
  <c r="M185" i="5"/>
  <c r="N184" i="5"/>
  <c r="P184" i="5" s="1"/>
  <c r="L184" i="5"/>
  <c r="M184" i="5"/>
  <c r="S184" i="5" s="1"/>
  <c r="N183" i="5"/>
  <c r="L183" i="5"/>
  <c r="M183" i="5"/>
  <c r="N182" i="5"/>
  <c r="L182" i="5"/>
  <c r="M182" i="5" s="1"/>
  <c r="N181" i="5"/>
  <c r="L181" i="5"/>
  <c r="M181" i="5" s="1"/>
  <c r="N180" i="5"/>
  <c r="P180" i="5"/>
  <c r="L180" i="5"/>
  <c r="M180" i="5" s="1"/>
  <c r="N179" i="5"/>
  <c r="O179" i="5" s="1"/>
  <c r="Q179" i="5"/>
  <c r="L179" i="5"/>
  <c r="M179" i="5" s="1"/>
  <c r="N178" i="5"/>
  <c r="M178" i="5"/>
  <c r="L178" i="5"/>
  <c r="N177" i="5"/>
  <c r="Q177" i="5"/>
  <c r="L177" i="5"/>
  <c r="M177" i="5" s="1"/>
  <c r="N176" i="5"/>
  <c r="L176" i="5"/>
  <c r="M176" i="5" s="1"/>
  <c r="S176" i="5" s="1"/>
  <c r="N175" i="5"/>
  <c r="L175" i="5"/>
  <c r="M175" i="5"/>
  <c r="N174" i="5"/>
  <c r="L174" i="5"/>
  <c r="M174" i="5" s="1"/>
  <c r="N173" i="5"/>
  <c r="L173" i="5"/>
  <c r="M173" i="5" s="1"/>
  <c r="N172" i="5"/>
  <c r="L172" i="5"/>
  <c r="M172" i="5" s="1"/>
  <c r="S172" i="5" s="1"/>
  <c r="N171" i="5"/>
  <c r="Q171" i="5" s="1"/>
  <c r="L171" i="5"/>
  <c r="M171" i="5"/>
  <c r="S171" i="5" s="1"/>
  <c r="N170" i="5"/>
  <c r="L170" i="5"/>
  <c r="M170" i="5"/>
  <c r="N169" i="5"/>
  <c r="Q169" i="5" s="1"/>
  <c r="L169" i="5"/>
  <c r="M169" i="5"/>
  <c r="N168" i="5"/>
  <c r="P168" i="5" s="1"/>
  <c r="L168" i="5"/>
  <c r="M168" i="5" s="1"/>
  <c r="S168" i="5" s="1"/>
  <c r="N167" i="5"/>
  <c r="P167" i="5" s="1"/>
  <c r="L167" i="5"/>
  <c r="M167" i="5" s="1"/>
  <c r="N166" i="5"/>
  <c r="L166" i="5"/>
  <c r="M166" i="5"/>
  <c r="N165" i="5"/>
  <c r="L165" i="5"/>
  <c r="M165" i="5" s="1"/>
  <c r="N164" i="5"/>
  <c r="L164" i="5"/>
  <c r="M164" i="5"/>
  <c r="N163" i="5"/>
  <c r="Q163" i="5" s="1"/>
  <c r="L163" i="5"/>
  <c r="M163" i="5"/>
  <c r="N162" i="5"/>
  <c r="L162" i="5"/>
  <c r="M162" i="5" s="1"/>
  <c r="N161" i="5"/>
  <c r="L161" i="5"/>
  <c r="M161" i="5" s="1"/>
  <c r="N160" i="5"/>
  <c r="P160" i="5" s="1"/>
  <c r="L160" i="5"/>
  <c r="M160" i="5" s="1"/>
  <c r="S160" i="5" s="1"/>
  <c r="N159" i="5"/>
  <c r="P159" i="5" s="1"/>
  <c r="L159" i="5"/>
  <c r="M159" i="5" s="1"/>
  <c r="N158" i="5"/>
  <c r="L158" i="5"/>
  <c r="M158" i="5" s="1"/>
  <c r="N157" i="5"/>
  <c r="L157" i="5"/>
  <c r="M157" i="5"/>
  <c r="N156" i="5"/>
  <c r="L156" i="5"/>
  <c r="M156" i="5"/>
  <c r="N155" i="5"/>
  <c r="L155" i="5"/>
  <c r="M155" i="5"/>
  <c r="N154" i="5"/>
  <c r="L154" i="5"/>
  <c r="M154" i="5" s="1"/>
  <c r="N153" i="5"/>
  <c r="Q153" i="5" s="1"/>
  <c r="M153" i="5"/>
  <c r="L153" i="5"/>
  <c r="N152" i="5"/>
  <c r="L152" i="5"/>
  <c r="M152" i="5" s="1"/>
  <c r="N151" i="5"/>
  <c r="L151" i="5"/>
  <c r="M151" i="5" s="1"/>
  <c r="N150" i="5"/>
  <c r="L150" i="5"/>
  <c r="M150" i="5"/>
  <c r="S150" i="5" s="1"/>
  <c r="N149" i="5"/>
  <c r="L149" i="5"/>
  <c r="M149" i="5" s="1"/>
  <c r="N148" i="5"/>
  <c r="L148" i="5"/>
  <c r="M148" i="5" s="1"/>
  <c r="S148" i="5" s="1"/>
  <c r="N147" i="5"/>
  <c r="L147" i="5"/>
  <c r="M147" i="5" s="1"/>
  <c r="S147" i="5" s="1"/>
  <c r="N146" i="5"/>
  <c r="L146" i="5"/>
  <c r="M146" i="5" s="1"/>
  <c r="Q145" i="5"/>
  <c r="N145" i="5"/>
  <c r="L145" i="5"/>
  <c r="M145" i="5" s="1"/>
  <c r="S145" i="5" s="1"/>
  <c r="N144" i="5"/>
  <c r="Q144" i="5" s="1"/>
  <c r="P144" i="5"/>
  <c r="L144" i="5"/>
  <c r="M144" i="5" s="1"/>
  <c r="N143" i="5"/>
  <c r="L143" i="5"/>
  <c r="M143" i="5" s="1"/>
  <c r="N142" i="5"/>
  <c r="L142" i="5"/>
  <c r="M142" i="5" s="1"/>
  <c r="N141" i="5"/>
  <c r="L141" i="5"/>
  <c r="M141" i="5" s="1"/>
  <c r="S141" i="5" s="1"/>
  <c r="N140" i="5"/>
  <c r="L140" i="5"/>
  <c r="M140" i="5"/>
  <c r="N139" i="5"/>
  <c r="L139" i="5"/>
  <c r="M139" i="5"/>
  <c r="N138" i="5"/>
  <c r="L138" i="5"/>
  <c r="M138" i="5" s="1"/>
  <c r="S138" i="5" s="1"/>
  <c r="N137" i="5"/>
  <c r="L137" i="5"/>
  <c r="M137" i="5" s="1"/>
  <c r="N136" i="5"/>
  <c r="L136" i="5"/>
  <c r="M136" i="5" s="1"/>
  <c r="S136" i="5" s="1"/>
  <c r="N135" i="5"/>
  <c r="P135" i="5" s="1"/>
  <c r="L135" i="5"/>
  <c r="M135" i="5"/>
  <c r="N134" i="5"/>
  <c r="L134" i="5"/>
  <c r="M134" i="5"/>
  <c r="N133" i="5"/>
  <c r="O133" i="5" s="1"/>
  <c r="L133" i="5"/>
  <c r="M133" i="5" s="1"/>
  <c r="Q132" i="5"/>
  <c r="O132" i="5"/>
  <c r="N132" i="5"/>
  <c r="P132" i="5" s="1"/>
  <c r="L132" i="5"/>
  <c r="M132" i="5" s="1"/>
  <c r="S132" i="5" s="1"/>
  <c r="N131" i="5"/>
  <c r="Q131" i="5"/>
  <c r="L131" i="5"/>
  <c r="M131" i="5" s="1"/>
  <c r="N130" i="5"/>
  <c r="L130" i="5"/>
  <c r="M130" i="5"/>
  <c r="N129" i="5"/>
  <c r="L129" i="5"/>
  <c r="M129" i="5"/>
  <c r="N128" i="5"/>
  <c r="L128" i="5"/>
  <c r="M128" i="5" s="1"/>
  <c r="N127" i="5"/>
  <c r="L127" i="5"/>
  <c r="M127" i="5" s="1"/>
  <c r="N126" i="5"/>
  <c r="L126" i="5"/>
  <c r="M126" i="5" s="1"/>
  <c r="N125" i="5"/>
  <c r="L125" i="5"/>
  <c r="M125" i="5"/>
  <c r="N124" i="5"/>
  <c r="P124" i="5" s="1"/>
  <c r="L124" i="5"/>
  <c r="M124" i="5"/>
  <c r="S124" i="5" s="1"/>
  <c r="N123" i="5"/>
  <c r="L123" i="5"/>
  <c r="M123" i="5"/>
  <c r="S123" i="5" s="1"/>
  <c r="N122" i="5"/>
  <c r="L122" i="5"/>
  <c r="M122" i="5" s="1"/>
  <c r="N121" i="5"/>
  <c r="L121" i="5"/>
  <c r="M121" i="5" s="1"/>
  <c r="N120" i="5"/>
  <c r="L120" i="5"/>
  <c r="M120" i="5" s="1"/>
  <c r="S120" i="5" s="1"/>
  <c r="N119" i="5"/>
  <c r="L119" i="5"/>
  <c r="M119" i="5" s="1"/>
  <c r="S119" i="5" s="1"/>
  <c r="N118" i="5"/>
  <c r="L118" i="5"/>
  <c r="M118" i="5"/>
  <c r="N117" i="5"/>
  <c r="L117" i="5"/>
  <c r="M117" i="5" s="1"/>
  <c r="P116" i="5"/>
  <c r="N116" i="5"/>
  <c r="Q116" i="5" s="1"/>
  <c r="L116" i="5"/>
  <c r="M116" i="5"/>
  <c r="N115" i="5"/>
  <c r="P115" i="5" s="1"/>
  <c r="L115" i="5"/>
  <c r="M115" i="5"/>
  <c r="S115" i="5" s="1"/>
  <c r="N114" i="5"/>
  <c r="L114" i="5"/>
  <c r="M114" i="5" s="1"/>
  <c r="N113" i="5"/>
  <c r="L113" i="5"/>
  <c r="M113" i="5" s="1"/>
  <c r="S113" i="5" s="1"/>
  <c r="N112" i="5"/>
  <c r="L112" i="5"/>
  <c r="M112" i="5"/>
  <c r="S112" i="5" s="1"/>
  <c r="N111" i="5"/>
  <c r="L111" i="5"/>
  <c r="M111" i="5"/>
  <c r="N110" i="5"/>
  <c r="L110" i="5"/>
  <c r="M110" i="5" s="1"/>
  <c r="N109" i="5"/>
  <c r="L109" i="5"/>
  <c r="M109" i="5"/>
  <c r="N108" i="5"/>
  <c r="Q108" i="5"/>
  <c r="L108" i="5"/>
  <c r="M108" i="5"/>
  <c r="S108" i="5" s="1"/>
  <c r="N107" i="5"/>
  <c r="Q107" i="5"/>
  <c r="L107" i="5"/>
  <c r="M107" i="5"/>
  <c r="N106" i="5"/>
  <c r="L106" i="5"/>
  <c r="M106" i="5" s="1"/>
  <c r="N105" i="5"/>
  <c r="P105" i="5" s="1"/>
  <c r="L105" i="5"/>
  <c r="M105" i="5"/>
  <c r="N104" i="5"/>
  <c r="L104" i="5"/>
  <c r="M104" i="5" s="1"/>
  <c r="S104" i="5" s="1"/>
  <c r="N103" i="5"/>
  <c r="P103" i="5" s="1"/>
  <c r="L103" i="5"/>
  <c r="M103" i="5" s="1"/>
  <c r="N102" i="5"/>
  <c r="Q102" i="5" s="1"/>
  <c r="L102" i="5"/>
  <c r="M102" i="5" s="1"/>
  <c r="N101" i="5"/>
  <c r="L101" i="5"/>
  <c r="M101" i="5" s="1"/>
  <c r="N100" i="5"/>
  <c r="O100" i="5" s="1"/>
  <c r="L100" i="5"/>
  <c r="M100" i="5"/>
  <c r="S100" i="5" s="1"/>
  <c r="N99" i="5"/>
  <c r="Q99" i="5" s="1"/>
  <c r="L99" i="5"/>
  <c r="M99" i="5" s="1"/>
  <c r="N98" i="5"/>
  <c r="L98" i="5"/>
  <c r="M98" i="5"/>
  <c r="N97" i="5"/>
  <c r="L97" i="5"/>
  <c r="M97" i="5" s="1"/>
  <c r="N96" i="5"/>
  <c r="L96" i="5"/>
  <c r="M96" i="5" s="1"/>
  <c r="S96" i="5" s="1"/>
  <c r="N95" i="5"/>
  <c r="L95" i="5"/>
  <c r="M95" i="5" s="1"/>
  <c r="S95" i="5" s="1"/>
  <c r="N94" i="5"/>
  <c r="L94" i="5"/>
  <c r="M94" i="5"/>
  <c r="N93" i="5"/>
  <c r="M93" i="5"/>
  <c r="L93" i="5"/>
  <c r="N92" i="5"/>
  <c r="P92" i="5" s="1"/>
  <c r="L92" i="5"/>
  <c r="M92" i="5" s="1"/>
  <c r="N91" i="5"/>
  <c r="L91" i="5"/>
  <c r="M91" i="5" s="1"/>
  <c r="N90" i="5"/>
  <c r="L90" i="5"/>
  <c r="M90" i="5" s="1"/>
  <c r="N89" i="5"/>
  <c r="L89" i="5"/>
  <c r="M89" i="5"/>
  <c r="N88" i="5"/>
  <c r="Q88" i="5" s="1"/>
  <c r="L88" i="5"/>
  <c r="M88" i="5"/>
  <c r="S88" i="5" s="1"/>
  <c r="N87" i="5"/>
  <c r="P87" i="5" s="1"/>
  <c r="L87" i="5"/>
  <c r="M87" i="5"/>
  <c r="S87" i="5" s="1"/>
  <c r="N86" i="5"/>
  <c r="L86" i="5"/>
  <c r="M86" i="5" s="1"/>
  <c r="N85" i="5"/>
  <c r="L85" i="5"/>
  <c r="M85" i="5"/>
  <c r="N84" i="5"/>
  <c r="L84" i="5"/>
  <c r="M84" i="5"/>
  <c r="N83" i="5"/>
  <c r="Q83" i="5" s="1"/>
  <c r="L83" i="5"/>
  <c r="M83" i="5"/>
  <c r="N82" i="5"/>
  <c r="L82" i="5"/>
  <c r="M82" i="5"/>
  <c r="N81" i="5"/>
  <c r="L81" i="5"/>
  <c r="M81" i="5"/>
  <c r="N80" i="5"/>
  <c r="L80" i="5"/>
  <c r="M80" i="5"/>
  <c r="S80" i="5"/>
  <c r="N79" i="5"/>
  <c r="L79" i="5"/>
  <c r="M79" i="5"/>
  <c r="N78" i="5"/>
  <c r="P78" i="5" s="1"/>
  <c r="L78" i="5"/>
  <c r="M78" i="5" s="1"/>
  <c r="N77" i="5"/>
  <c r="Q77" i="5" s="1"/>
  <c r="L77" i="5"/>
  <c r="M77" i="5" s="1"/>
  <c r="S77" i="5" s="1"/>
  <c r="N76" i="5"/>
  <c r="P76" i="5" s="1"/>
  <c r="L76" i="5"/>
  <c r="M76" i="5" s="1"/>
  <c r="N75" i="5"/>
  <c r="L75" i="5"/>
  <c r="M75" i="5" s="1"/>
  <c r="N74" i="5"/>
  <c r="O74" i="5"/>
  <c r="L74" i="5"/>
  <c r="M74" i="5" s="1"/>
  <c r="N73" i="5"/>
  <c r="Q73" i="5" s="1"/>
  <c r="L73" i="5"/>
  <c r="M73" i="5" s="1"/>
  <c r="S73" i="5" s="1"/>
  <c r="P72" i="5"/>
  <c r="N72" i="5"/>
  <c r="L72" i="5"/>
  <c r="M72" i="5" s="1"/>
  <c r="O71" i="5"/>
  <c r="N71" i="5"/>
  <c r="Q71" i="5" s="1"/>
  <c r="L71" i="5"/>
  <c r="M71" i="5"/>
  <c r="S71" i="5" s="1"/>
  <c r="N70" i="5"/>
  <c r="Q70" i="5" s="1"/>
  <c r="L70" i="5"/>
  <c r="M70" i="5"/>
  <c r="S70" i="5" s="1"/>
  <c r="N69" i="5"/>
  <c r="Q69" i="5"/>
  <c r="L69" i="5"/>
  <c r="M69" i="5" s="1"/>
  <c r="N68" i="5"/>
  <c r="Q68" i="5"/>
  <c r="L68" i="5"/>
  <c r="M68" i="5" s="1"/>
  <c r="S68" i="5" s="1"/>
  <c r="N67" i="5"/>
  <c r="P67" i="5" s="1"/>
  <c r="L67" i="5"/>
  <c r="M67" i="5" s="1"/>
  <c r="N66" i="5"/>
  <c r="L66" i="5"/>
  <c r="M66" i="5" s="1"/>
  <c r="S66" i="5" s="1"/>
  <c r="N65" i="5"/>
  <c r="L65" i="5"/>
  <c r="M65" i="5" s="1"/>
  <c r="Q64" i="5"/>
  <c r="N64" i="5"/>
  <c r="P64" i="5"/>
  <c r="L64" i="5"/>
  <c r="M64" i="5" s="1"/>
  <c r="S64" i="5" s="1"/>
  <c r="N63" i="5"/>
  <c r="O63" i="5"/>
  <c r="L63" i="5"/>
  <c r="M63" i="5" s="1"/>
  <c r="S63" i="5" s="1"/>
  <c r="N62" i="5"/>
  <c r="Q62" i="5"/>
  <c r="L62" i="5"/>
  <c r="M62" i="5" s="1"/>
  <c r="S62" i="5" s="1"/>
  <c r="N61" i="5"/>
  <c r="L61" i="5"/>
  <c r="M61" i="5" s="1"/>
  <c r="P60" i="5"/>
  <c r="N60" i="5"/>
  <c r="L60" i="5"/>
  <c r="M60" i="5" s="1"/>
  <c r="S60" i="5" s="1"/>
  <c r="N59" i="5"/>
  <c r="L59" i="5"/>
  <c r="M59" i="5"/>
  <c r="N58" i="5"/>
  <c r="L58" i="5"/>
  <c r="M58" i="5" s="1"/>
  <c r="Q57" i="5"/>
  <c r="N57" i="5"/>
  <c r="P57" i="5" s="1"/>
  <c r="L57" i="5"/>
  <c r="M57" i="5"/>
  <c r="S57" i="5" s="1"/>
  <c r="N56" i="5"/>
  <c r="P56" i="5" s="1"/>
  <c r="L56" i="5"/>
  <c r="M56" i="5"/>
  <c r="S56" i="5" s="1"/>
  <c r="N55" i="5"/>
  <c r="Q55" i="5" s="1"/>
  <c r="L55" i="5"/>
  <c r="M55" i="5" s="1"/>
  <c r="S55" i="5" s="1"/>
  <c r="N54" i="5"/>
  <c r="S54" i="5" s="1"/>
  <c r="L54" i="5"/>
  <c r="M54" i="5"/>
  <c r="N53" i="5"/>
  <c r="L53" i="5"/>
  <c r="M53" i="5" s="1"/>
  <c r="S53" i="5" s="1"/>
  <c r="O52" i="5"/>
  <c r="N52" i="5"/>
  <c r="P52" i="5" s="1"/>
  <c r="L52" i="5"/>
  <c r="M52" i="5"/>
  <c r="S52" i="5" s="1"/>
  <c r="N51" i="5"/>
  <c r="Q51" i="5" s="1"/>
  <c r="L51" i="5"/>
  <c r="M51" i="5" s="1"/>
  <c r="N50" i="5"/>
  <c r="P50" i="5" s="1"/>
  <c r="L50" i="5"/>
  <c r="M50" i="5"/>
  <c r="S50" i="5" s="1"/>
  <c r="N49" i="5"/>
  <c r="P49" i="5"/>
  <c r="L49" i="5"/>
  <c r="M49" i="5" s="1"/>
  <c r="S49" i="5" s="1"/>
  <c r="O48" i="5"/>
  <c r="N48" i="5"/>
  <c r="Q48" i="5" s="1"/>
  <c r="P48" i="5"/>
  <c r="L48" i="5"/>
  <c r="M48" i="5"/>
  <c r="S48" i="5" s="1"/>
  <c r="N47" i="5"/>
  <c r="L47" i="5"/>
  <c r="M47" i="5"/>
  <c r="N46" i="5"/>
  <c r="L46" i="5"/>
  <c r="M46" i="5" s="1"/>
  <c r="N45" i="5"/>
  <c r="Q45" i="5" s="1"/>
  <c r="L45" i="5"/>
  <c r="M45" i="5" s="1"/>
  <c r="N44" i="5"/>
  <c r="L44" i="5"/>
  <c r="M44" i="5" s="1"/>
  <c r="N43" i="5"/>
  <c r="P43" i="5"/>
  <c r="L43" i="5"/>
  <c r="M43" i="5" s="1"/>
  <c r="N42" i="5"/>
  <c r="O42" i="5" s="1"/>
  <c r="L42" i="5"/>
  <c r="M42" i="5" s="1"/>
  <c r="S42" i="5" s="1"/>
  <c r="N41" i="5"/>
  <c r="O41" i="5" s="1"/>
  <c r="L41" i="5"/>
  <c r="M41" i="5" s="1"/>
  <c r="S41" i="5"/>
  <c r="N40" i="5"/>
  <c r="O40" i="5" s="1"/>
  <c r="L40" i="5"/>
  <c r="M40" i="5" s="1"/>
  <c r="S40" i="5" s="1"/>
  <c r="N39" i="5"/>
  <c r="L39" i="5"/>
  <c r="M39" i="5"/>
  <c r="Q38" i="5"/>
  <c r="N38" i="5"/>
  <c r="L38" i="5"/>
  <c r="M38" i="5"/>
  <c r="S38" i="5"/>
  <c r="N37" i="5"/>
  <c r="L37" i="5"/>
  <c r="M37" i="5"/>
  <c r="N36" i="5"/>
  <c r="L36" i="5"/>
  <c r="M36" i="5" s="1"/>
  <c r="N35" i="5"/>
  <c r="L35" i="5"/>
  <c r="M35" i="5" s="1"/>
  <c r="N34" i="5"/>
  <c r="P34" i="5" s="1"/>
  <c r="L34" i="5"/>
  <c r="M34" i="5" s="1"/>
  <c r="S34" i="5" s="1"/>
  <c r="N33" i="5"/>
  <c r="L33" i="5"/>
  <c r="M33" i="5" s="1"/>
  <c r="N32" i="5"/>
  <c r="P32" i="5" s="1"/>
  <c r="L32" i="5"/>
  <c r="M32" i="5"/>
  <c r="S32" i="5" s="1"/>
  <c r="N31" i="5"/>
  <c r="L31" i="5"/>
  <c r="M31" i="5"/>
  <c r="N30" i="5"/>
  <c r="L30" i="5"/>
  <c r="M30" i="5"/>
  <c r="N29" i="5"/>
  <c r="L29" i="5"/>
  <c r="M29" i="5" s="1"/>
  <c r="S29" i="5" s="1"/>
  <c r="N28" i="5"/>
  <c r="P28" i="5"/>
  <c r="L28" i="5"/>
  <c r="M28" i="5"/>
  <c r="N27" i="5"/>
  <c r="L27" i="5"/>
  <c r="M27" i="5" s="1"/>
  <c r="S27" i="5" s="1"/>
  <c r="N26" i="5"/>
  <c r="L26" i="5"/>
  <c r="M26" i="5" s="1"/>
  <c r="S26" i="5" s="1"/>
  <c r="N25" i="5"/>
  <c r="O25" i="5"/>
  <c r="L25" i="5"/>
  <c r="M25" i="5" s="1"/>
  <c r="S25" i="5" s="1"/>
  <c r="N24" i="5"/>
  <c r="L24" i="5"/>
  <c r="M24" i="5" s="1"/>
  <c r="S24" i="5" s="1"/>
  <c r="N23" i="5"/>
  <c r="L23" i="5"/>
  <c r="M23" i="5" s="1"/>
  <c r="S23" i="5" s="1"/>
  <c r="N22" i="5"/>
  <c r="L22" i="5"/>
  <c r="M22" i="5"/>
  <c r="S22" i="5" s="1"/>
  <c r="N21" i="5"/>
  <c r="Q21" i="5" s="1"/>
  <c r="L21" i="5"/>
  <c r="M21" i="5"/>
  <c r="S21" i="5" s="1"/>
  <c r="N20" i="5"/>
  <c r="L20" i="5"/>
  <c r="M20" i="5" s="1"/>
  <c r="N19" i="5"/>
  <c r="P19" i="5"/>
  <c r="L19" i="5"/>
  <c r="M19" i="5" s="1"/>
  <c r="S19" i="5" s="1"/>
  <c r="O18" i="5"/>
  <c r="N18" i="5"/>
  <c r="P18" i="5"/>
  <c r="L18" i="5"/>
  <c r="M18" i="5"/>
  <c r="N17" i="5"/>
  <c r="L17" i="5"/>
  <c r="M17" i="5" s="1"/>
  <c r="N16" i="5"/>
  <c r="P16" i="5" s="1"/>
  <c r="L16" i="5"/>
  <c r="M16" i="5" s="1"/>
  <c r="Q15" i="5"/>
  <c r="N15" i="5"/>
  <c r="L15" i="5"/>
  <c r="M15" i="5" s="1"/>
  <c r="N14" i="5"/>
  <c r="O14" i="5"/>
  <c r="L14" i="5"/>
  <c r="M14" i="5" s="1"/>
  <c r="N13" i="5"/>
  <c r="L13" i="5"/>
  <c r="M13" i="5"/>
  <c r="S13" i="5" s="1"/>
  <c r="N12" i="5"/>
  <c r="L12" i="5"/>
  <c r="M12" i="5" s="1"/>
  <c r="S12" i="5" s="1"/>
  <c r="N11" i="5"/>
  <c r="L11" i="5"/>
  <c r="M11" i="5" s="1"/>
  <c r="S11" i="5" s="1"/>
  <c r="N10" i="5"/>
  <c r="P10" i="5"/>
  <c r="L10" i="5"/>
  <c r="M10" i="5" s="1"/>
  <c r="S10" i="5" s="1"/>
  <c r="N9" i="5"/>
  <c r="Q9" i="5"/>
  <c r="L9" i="5"/>
  <c r="M9" i="5" s="1"/>
  <c r="S9" i="5" s="1"/>
  <c r="N8" i="5"/>
  <c r="Q8" i="5"/>
  <c r="L8" i="5"/>
  <c r="M8" i="5" s="1"/>
  <c r="S8" i="5" s="1"/>
  <c r="N7" i="5"/>
  <c r="O7" i="5"/>
  <c r="L7" i="5"/>
  <c r="M7" i="5" s="1"/>
  <c r="S7" i="5" s="1"/>
  <c r="N6" i="5"/>
  <c r="L6" i="5"/>
  <c r="M6" i="5" s="1"/>
  <c r="S6" i="5" s="1"/>
  <c r="N5" i="5"/>
  <c r="Q5" i="5" s="1"/>
  <c r="L5" i="5"/>
  <c r="M5" i="5"/>
  <c r="O155" i="5"/>
  <c r="O171" i="5"/>
  <c r="S177" i="5"/>
  <c r="P360" i="5"/>
  <c r="Q379" i="5"/>
  <c r="S418" i="5"/>
  <c r="S433" i="5"/>
  <c r="S435" i="5"/>
  <c r="S570" i="5"/>
  <c r="O594" i="5"/>
  <c r="S684" i="5"/>
  <c r="P685" i="5"/>
  <c r="P100" i="5"/>
  <c r="O107" i="5"/>
  <c r="P303" i="5"/>
  <c r="P312" i="5"/>
  <c r="P399" i="5"/>
  <c r="O459" i="5"/>
  <c r="O468" i="5"/>
  <c r="O496" i="5"/>
  <c r="P511" i="5"/>
  <c r="Q530" i="5"/>
  <c r="P610" i="5"/>
  <c r="S621" i="5"/>
  <c r="P41" i="5"/>
  <c r="P99" i="5"/>
  <c r="O124" i="5"/>
  <c r="S144" i="5"/>
  <c r="S155" i="5"/>
  <c r="Q168" i="5"/>
  <c r="Q180" i="5"/>
  <c r="O213" i="5"/>
  <c r="O394" i="5"/>
  <c r="O408" i="5"/>
  <c r="O418" i="5"/>
  <c r="S432" i="5"/>
  <c r="S434" i="5"/>
  <c r="O435" i="5"/>
  <c r="O452" i="5"/>
  <c r="O495" i="5"/>
  <c r="Q496" i="5"/>
  <c r="S498" i="5"/>
  <c r="O565" i="5"/>
  <c r="Q570" i="5"/>
  <c r="S685" i="5"/>
  <c r="O34" i="5"/>
  <c r="Q40" i="5"/>
  <c r="S107" i="5"/>
  <c r="Q124" i="5"/>
  <c r="S290" i="5"/>
  <c r="Q327" i="5"/>
  <c r="P344" i="5"/>
  <c r="Q347" i="5"/>
  <c r="O483" i="5"/>
  <c r="S530" i="5"/>
  <c r="O554" i="5"/>
  <c r="O578" i="5"/>
  <c r="O621" i="5"/>
  <c r="P305" i="5"/>
  <c r="Q305" i="5"/>
  <c r="Q500" i="5"/>
  <c r="O500" i="5"/>
  <c r="Q577" i="5"/>
  <c r="P577" i="5"/>
  <c r="Q7" i="5"/>
  <c r="O10" i="5"/>
  <c r="Q34" i="5"/>
  <c r="O50" i="5"/>
  <c r="O55" i="5"/>
  <c r="P71" i="5"/>
  <c r="O76" i="5"/>
  <c r="S99" i="5"/>
  <c r="Q100" i="5"/>
  <c r="S131" i="5"/>
  <c r="P156" i="5"/>
  <c r="Q156" i="5"/>
  <c r="Q184" i="5"/>
  <c r="O198" i="5"/>
  <c r="O200" i="5"/>
  <c r="P200" i="5"/>
  <c r="Q279" i="5"/>
  <c r="P279" i="5"/>
  <c r="Q298" i="5"/>
  <c r="P298" i="5"/>
  <c r="S310" i="5"/>
  <c r="O311" i="5"/>
  <c r="P311" i="5"/>
  <c r="S319" i="5"/>
  <c r="O328" i="5"/>
  <c r="Q328" i="5"/>
  <c r="S510" i="5"/>
  <c r="Q314" i="5"/>
  <c r="P314" i="5"/>
  <c r="O314" i="5"/>
  <c r="Q362" i="5"/>
  <c r="P362" i="5"/>
  <c r="Q23" i="5"/>
  <c r="Q76" i="5"/>
  <c r="P223" i="5"/>
  <c r="P263" i="5"/>
  <c r="Q263" i="5"/>
  <c r="P319" i="5"/>
  <c r="O319" i="5"/>
  <c r="O437" i="5"/>
  <c r="Q437" i="5"/>
  <c r="S638" i="5"/>
  <c r="P14" i="5"/>
  <c r="P25" i="5"/>
  <c r="O64" i="5"/>
  <c r="S74" i="5"/>
  <c r="S76" i="5"/>
  <c r="O99" i="5"/>
  <c r="O131" i="5"/>
  <c r="Q147" i="5"/>
  <c r="O147" i="5"/>
  <c r="S153" i="5"/>
  <c r="O160" i="5"/>
  <c r="Q207" i="5"/>
  <c r="P207" i="5"/>
  <c r="O216" i="5"/>
  <c r="Q216" i="5"/>
  <c r="O223" i="5"/>
  <c r="O263" i="5"/>
  <c r="Q319" i="5"/>
  <c r="P321" i="5"/>
  <c r="Q321" i="5"/>
  <c r="O321" i="5"/>
  <c r="P351" i="5"/>
  <c r="Q351" i="5"/>
  <c r="O351" i="5"/>
  <c r="P369" i="5"/>
  <c r="Q369" i="5"/>
  <c r="S179" i="5"/>
  <c r="S214" i="5"/>
  <c r="S302" i="5"/>
  <c r="S313" i="5"/>
  <c r="S344" i="5"/>
  <c r="S399" i="5"/>
  <c r="Q399" i="5"/>
  <c r="S401" i="5"/>
  <c r="S409" i="5"/>
  <c r="P444" i="5"/>
  <c r="S459" i="5"/>
  <c r="S468" i="5"/>
  <c r="S491" i="5"/>
  <c r="P495" i="5"/>
  <c r="S523" i="5"/>
  <c r="S533" i="5"/>
  <c r="Q562" i="5"/>
  <c r="P565" i="5"/>
  <c r="S571" i="5"/>
  <c r="P578" i="5"/>
  <c r="S605" i="5"/>
  <c r="S619" i="5"/>
  <c r="P621" i="5"/>
  <c r="S185" i="5"/>
  <c r="S196" i="5"/>
  <c r="S198" i="5"/>
  <c r="S203" i="5"/>
  <c r="S207" i="5"/>
  <c r="S213" i="5"/>
  <c r="S223" i="5"/>
  <c r="S249" i="5"/>
  <c r="S251" i="5"/>
  <c r="S263" i="5"/>
  <c r="S279" i="5"/>
  <c r="S341" i="5"/>
  <c r="S369" i="5"/>
  <c r="S377" i="5"/>
  <c r="S452" i="5"/>
  <c r="S474" i="5"/>
  <c r="O636" i="5"/>
  <c r="P644" i="5"/>
  <c r="P664" i="5"/>
  <c r="O672" i="5"/>
  <c r="P692" i="5"/>
  <c r="S398" i="5"/>
  <c r="Q409" i="5"/>
  <c r="S421" i="5"/>
  <c r="S482" i="5"/>
  <c r="S490" i="5"/>
  <c r="S506" i="5"/>
  <c r="S508" i="5"/>
  <c r="P512" i="5"/>
  <c r="S526" i="5"/>
  <c r="S531" i="5"/>
  <c r="P533" i="5"/>
  <c r="Q538" i="5"/>
  <c r="S540" i="5"/>
  <c r="O570" i="5"/>
  <c r="S591" i="5"/>
  <c r="Q598" i="5"/>
  <c r="O605" i="5"/>
  <c r="P614" i="5"/>
  <c r="S637" i="5"/>
  <c r="S640" i="5"/>
  <c r="Q641" i="5"/>
  <c r="S651" i="5"/>
  <c r="O652" i="5"/>
  <c r="S654" i="5"/>
  <c r="S656" i="5"/>
  <c r="P657" i="5"/>
  <c r="S683" i="5"/>
  <c r="Q685" i="5"/>
  <c r="P152" i="5"/>
  <c r="Q152" i="5"/>
  <c r="O152" i="5"/>
  <c r="P172" i="5"/>
  <c r="Q172" i="5"/>
  <c r="O172" i="5"/>
  <c r="Q476" i="5"/>
  <c r="P476" i="5"/>
  <c r="O476" i="5"/>
  <c r="Q557" i="5"/>
  <c r="O557" i="5"/>
  <c r="Q10" i="5"/>
  <c r="S14" i="5"/>
  <c r="Q14" i="5"/>
  <c r="Q18" i="5"/>
  <c r="S43" i="5"/>
  <c r="O51" i="5"/>
  <c r="Q52" i="5"/>
  <c r="O68" i="5"/>
  <c r="O88" i="5"/>
  <c r="O92" i="5"/>
  <c r="P108" i="5"/>
  <c r="O108" i="5"/>
  <c r="P176" i="5"/>
  <c r="Q176" i="5"/>
  <c r="O176" i="5"/>
  <c r="Q195" i="5"/>
  <c r="P195" i="5"/>
  <c r="O195" i="5"/>
  <c r="S241" i="5"/>
  <c r="Q282" i="5"/>
  <c r="P282" i="5"/>
  <c r="O282" i="5"/>
  <c r="Q307" i="5"/>
  <c r="P307" i="5"/>
  <c r="O307" i="5"/>
  <c r="S336" i="5"/>
  <c r="P373" i="5"/>
  <c r="O373" i="5"/>
  <c r="O236" i="5"/>
  <c r="P236" i="5"/>
  <c r="O296" i="5"/>
  <c r="Q296" i="5"/>
  <c r="P296" i="5"/>
  <c r="P391" i="5"/>
  <c r="Q391" i="5"/>
  <c r="O391" i="5"/>
  <c r="O582" i="5"/>
  <c r="Q582" i="5"/>
  <c r="P582" i="5"/>
  <c r="O649" i="5"/>
  <c r="Q649" i="5"/>
  <c r="P68" i="5"/>
  <c r="P88" i="5"/>
  <c r="Q92" i="5"/>
  <c r="P241" i="5"/>
  <c r="Q241" i="5"/>
  <c r="O241" i="5"/>
  <c r="P247" i="5"/>
  <c r="Q247" i="5"/>
  <c r="O247" i="5"/>
  <c r="O295" i="5"/>
  <c r="Q295" i="5"/>
  <c r="P295" i="5"/>
  <c r="Q339" i="5"/>
  <c r="P339" i="5"/>
  <c r="O339" i="5"/>
  <c r="Q123" i="5"/>
  <c r="O123" i="5"/>
  <c r="O188" i="5"/>
  <c r="P188" i="5"/>
  <c r="Q467" i="5"/>
  <c r="O467" i="5"/>
  <c r="S45" i="5"/>
  <c r="S51" i="5"/>
  <c r="S59" i="5"/>
  <c r="S79" i="5"/>
  <c r="S92" i="5"/>
  <c r="O115" i="5"/>
  <c r="O116" i="5"/>
  <c r="P148" i="5"/>
  <c r="Q148" i="5"/>
  <c r="O148" i="5"/>
  <c r="S152" i="5"/>
  <c r="Q203" i="5"/>
  <c r="P203" i="5"/>
  <c r="O203" i="5"/>
  <c r="Q219" i="5"/>
  <c r="P219" i="5"/>
  <c r="O219" i="5"/>
  <c r="Q251" i="5"/>
  <c r="P251" i="5"/>
  <c r="O251" i="5"/>
  <c r="Q275" i="5"/>
  <c r="P275" i="5"/>
  <c r="O275" i="5"/>
  <c r="S391" i="5"/>
  <c r="O405" i="5"/>
  <c r="P405" i="5"/>
  <c r="S116" i="5"/>
  <c r="P131" i="5"/>
  <c r="S140" i="5"/>
  <c r="S156" i="5"/>
  <c r="Q160" i="5"/>
  <c r="S163" i="5"/>
  <c r="S180" i="5"/>
  <c r="S190" i="5"/>
  <c r="Q200" i="5"/>
  <c r="S216" i="5"/>
  <c r="S229" i="5"/>
  <c r="P231" i="5"/>
  <c r="S243" i="5"/>
  <c r="S245" i="5"/>
  <c r="S266" i="5"/>
  <c r="S298" i="5"/>
  <c r="S301" i="5"/>
  <c r="S303" i="5"/>
  <c r="Q303" i="5"/>
  <c r="S305" i="5"/>
  <c r="Q311" i="5"/>
  <c r="Q312" i="5"/>
  <c r="S326" i="5"/>
  <c r="S328" i="5"/>
  <c r="S329" i="5"/>
  <c r="S335" i="5"/>
  <c r="Q335" i="5"/>
  <c r="Q344" i="5"/>
  <c r="S359" i="5"/>
  <c r="Q359" i="5"/>
  <c r="S387" i="5"/>
  <c r="S389" i="5"/>
  <c r="P430" i="5"/>
  <c r="Q430" i="5"/>
  <c r="O430" i="5"/>
  <c r="Q432" i="5"/>
  <c r="P432" i="5"/>
  <c r="O432" i="5"/>
  <c r="Q451" i="5"/>
  <c r="O451" i="5"/>
  <c r="Q549" i="5"/>
  <c r="P549" i="5"/>
  <c r="O549" i="5"/>
  <c r="Q628" i="5"/>
  <c r="P628" i="5"/>
  <c r="O628" i="5"/>
  <c r="Q676" i="5"/>
  <c r="P676" i="5"/>
  <c r="O676" i="5"/>
  <c r="S224" i="5"/>
  <c r="S231" i="5"/>
  <c r="S273" i="5"/>
  <c r="S380" i="5"/>
  <c r="O416" i="5"/>
  <c r="Q475" i="5"/>
  <c r="P475" i="5"/>
  <c r="O475" i="5"/>
  <c r="P484" i="5"/>
  <c r="Q484" i="5"/>
  <c r="O484" i="5"/>
  <c r="Q499" i="5"/>
  <c r="O499" i="5"/>
  <c r="O140" i="5"/>
  <c r="O144" i="5"/>
  <c r="O156" i="5"/>
  <c r="O163" i="5"/>
  <c r="O168" i="5"/>
  <c r="O180" i="5"/>
  <c r="O184" i="5"/>
  <c r="S188" i="5"/>
  <c r="O197" i="5"/>
  <c r="P204" i="5"/>
  <c r="S215" i="5"/>
  <c r="P220" i="5"/>
  <c r="P252" i="5"/>
  <c r="S261" i="5"/>
  <c r="O266" i="5"/>
  <c r="S275" i="5"/>
  <c r="S284" i="5"/>
  <c r="S285" i="5"/>
  <c r="S288" i="5"/>
  <c r="S295" i="5"/>
  <c r="S296" i="5"/>
  <c r="O298" i="5"/>
  <c r="O305" i="5"/>
  <c r="S307" i="5"/>
  <c r="P327" i="5"/>
  <c r="P328" i="5"/>
  <c r="S343" i="5"/>
  <c r="S371" i="5"/>
  <c r="S373" i="5"/>
  <c r="S384" i="5"/>
  <c r="S388" i="5"/>
  <c r="S395" i="5"/>
  <c r="Q408" i="5"/>
  <c r="P409" i="5"/>
  <c r="S411" i="5"/>
  <c r="O419" i="5"/>
  <c r="O421" i="5"/>
  <c r="Q421" i="5"/>
  <c r="P428" i="5"/>
  <c r="Q428" i="5"/>
  <c r="O428" i="5"/>
  <c r="Q440" i="5"/>
  <c r="P440" i="5"/>
  <c r="O440" i="5"/>
  <c r="S458" i="5"/>
  <c r="P546" i="5"/>
  <c r="Q546" i="5"/>
  <c r="O546" i="5"/>
  <c r="Q573" i="5"/>
  <c r="P573" i="5"/>
  <c r="O573" i="5"/>
  <c r="S618" i="5"/>
  <c r="O677" i="5"/>
  <c r="Q677" i="5"/>
  <c r="P677" i="5"/>
  <c r="S419" i="5"/>
  <c r="S427" i="5"/>
  <c r="S437" i="5"/>
  <c r="S438" i="5"/>
  <c r="Q452" i="5"/>
  <c r="S454" i="5"/>
  <c r="P459" i="5"/>
  <c r="P460" i="5"/>
  <c r="S465" i="5"/>
  <c r="Q468" i="5"/>
  <c r="S512" i="5"/>
  <c r="Q512" i="5"/>
  <c r="P554" i="5"/>
  <c r="S565" i="5"/>
  <c r="S566" i="5"/>
  <c r="S575" i="5"/>
  <c r="S578" i="5"/>
  <c r="S589" i="5"/>
  <c r="S590" i="5"/>
  <c r="S593" i="5"/>
  <c r="S598" i="5"/>
  <c r="P605" i="5"/>
  <c r="S609" i="5"/>
  <c r="Q614" i="5"/>
  <c r="S620" i="5"/>
  <c r="S645" i="5"/>
  <c r="S648" i="5"/>
  <c r="P652" i="5"/>
  <c r="S664" i="5"/>
  <c r="P672" i="5"/>
  <c r="Q692" i="5"/>
  <c r="S445" i="5"/>
  <c r="S481" i="5"/>
  <c r="P508" i="5"/>
  <c r="O538" i="5"/>
  <c r="S563" i="5"/>
  <c r="S564" i="5"/>
  <c r="S568" i="5"/>
  <c r="S577" i="5"/>
  <c r="S624" i="5"/>
  <c r="Q625" i="5"/>
  <c r="S673" i="5"/>
  <c r="S674" i="5"/>
  <c r="S430" i="5"/>
  <c r="O434" i="5"/>
  <c r="P437" i="5"/>
  <c r="P441" i="5"/>
  <c r="S451" i="5"/>
  <c r="S467" i="5"/>
  <c r="S475" i="5"/>
  <c r="S476" i="5"/>
  <c r="S478" i="5"/>
  <c r="S484" i="5"/>
  <c r="O504" i="5"/>
  <c r="O511" i="5"/>
  <c r="O522" i="5"/>
  <c r="O530" i="5"/>
  <c r="O533" i="5"/>
  <c r="S546" i="5"/>
  <c r="S549" i="5"/>
  <c r="S550" i="5"/>
  <c r="S557" i="5"/>
  <c r="S573" i="5"/>
  <c r="S579" i="5"/>
  <c r="S582" i="5"/>
  <c r="S583" i="5"/>
  <c r="S587" i="5"/>
  <c r="O589" i="5"/>
  <c r="S592" i="5"/>
  <c r="P593" i="5"/>
  <c r="S597" i="5"/>
  <c r="P598" i="5"/>
  <c r="S600" i="5"/>
  <c r="S603" i="5"/>
  <c r="P609" i="5"/>
  <c r="S628" i="5"/>
  <c r="S629" i="5"/>
  <c r="S632" i="5"/>
  <c r="Q633" i="5"/>
  <c r="P636" i="5"/>
  <c r="S643" i="5"/>
  <c r="O644" i="5"/>
  <c r="S647" i="5"/>
  <c r="S649" i="5"/>
  <c r="Q657" i="5"/>
  <c r="O664" i="5"/>
  <c r="S676" i="5"/>
  <c r="S677" i="5"/>
  <c r="S687" i="5"/>
  <c r="S689" i="5"/>
  <c r="P20" i="5"/>
  <c r="O20" i="5"/>
  <c r="Q39" i="5"/>
  <c r="O39" i="5"/>
  <c r="O53" i="5"/>
  <c r="P53" i="5"/>
  <c r="P66" i="5"/>
  <c r="O66" i="5"/>
  <c r="O89" i="5"/>
  <c r="P89" i="5"/>
  <c r="O112" i="5"/>
  <c r="Q112" i="5"/>
  <c r="Q183" i="5"/>
  <c r="O183" i="5"/>
  <c r="Q250" i="5"/>
  <c r="O250" i="5"/>
  <c r="Q259" i="5"/>
  <c r="O259" i="5"/>
  <c r="Q262" i="5"/>
  <c r="O262" i="5"/>
  <c r="O264" i="5"/>
  <c r="P264" i="5"/>
  <c r="O268" i="5"/>
  <c r="P268" i="5"/>
  <c r="Q291" i="5"/>
  <c r="O291" i="5"/>
  <c r="O316" i="5"/>
  <c r="Q316" i="5"/>
  <c r="P316" i="5"/>
  <c r="Q342" i="5"/>
  <c r="P342" i="5"/>
  <c r="O342" i="5"/>
  <c r="Q363" i="5"/>
  <c r="O363" i="5"/>
  <c r="O425" i="5"/>
  <c r="P425" i="5"/>
  <c r="Q425" i="5"/>
  <c r="Q436" i="5"/>
  <c r="O436" i="5"/>
  <c r="P436" i="5"/>
  <c r="O448" i="5"/>
  <c r="Q448" i="5"/>
  <c r="P448" i="5"/>
  <c r="Q516" i="5"/>
  <c r="O516" i="5"/>
  <c r="P516" i="5"/>
  <c r="P9" i="5"/>
  <c r="S20" i="5"/>
  <c r="Q32" i="5"/>
  <c r="O32" i="5"/>
  <c r="Q56" i="5"/>
  <c r="O56" i="5"/>
  <c r="P62" i="5"/>
  <c r="O62" i="5"/>
  <c r="O72" i="5"/>
  <c r="Q72" i="5"/>
  <c r="Q87" i="5"/>
  <c r="O87" i="5"/>
  <c r="Q159" i="5"/>
  <c r="O159" i="5"/>
  <c r="Q199" i="5"/>
  <c r="O199" i="5"/>
  <c r="S217" i="5"/>
  <c r="P225" i="5"/>
  <c r="O225" i="5"/>
  <c r="S227" i="5"/>
  <c r="O235" i="5"/>
  <c r="Q235" i="5"/>
  <c r="S240" i="5"/>
  <c r="P257" i="5"/>
  <c r="O257" i="5"/>
  <c r="S259" i="5"/>
  <c r="S268" i="5"/>
  <c r="S272" i="5"/>
  <c r="P277" i="5"/>
  <c r="O277" i="5"/>
  <c r="Q283" i="5"/>
  <c r="O283" i="5"/>
  <c r="P289" i="5"/>
  <c r="Q289" i="5"/>
  <c r="O289" i="5"/>
  <c r="P293" i="5"/>
  <c r="Q293" i="5"/>
  <c r="O293" i="5"/>
  <c r="O300" i="5"/>
  <c r="Q300" i="5"/>
  <c r="P300" i="5"/>
  <c r="Q346" i="5"/>
  <c r="O346" i="5"/>
  <c r="P346" i="5"/>
  <c r="O348" i="5"/>
  <c r="Q348" i="5"/>
  <c r="P348" i="5"/>
  <c r="Q358" i="5"/>
  <c r="O358" i="5"/>
  <c r="P358" i="5"/>
  <c r="O364" i="5"/>
  <c r="Q364" i="5"/>
  <c r="P364" i="5"/>
  <c r="Q383" i="5"/>
  <c r="O383" i="5"/>
  <c r="O392" i="5"/>
  <c r="P392" i="5"/>
  <c r="Q392" i="5"/>
  <c r="S462" i="5"/>
  <c r="Q487" i="5"/>
  <c r="O487" i="5"/>
  <c r="P487" i="5"/>
  <c r="O514" i="5"/>
  <c r="S514" i="5"/>
  <c r="Q581" i="5"/>
  <c r="P581" i="5"/>
  <c r="O581" i="5"/>
  <c r="Q613" i="5"/>
  <c r="P613" i="5"/>
  <c r="O613" i="5"/>
  <c r="O669" i="5"/>
  <c r="Q669" i="5"/>
  <c r="P669" i="5"/>
  <c r="Q680" i="5"/>
  <c r="P680" i="5"/>
  <c r="O680" i="5"/>
  <c r="O693" i="5"/>
  <c r="Q693" i="5"/>
  <c r="P693" i="5"/>
  <c r="O24" i="5"/>
  <c r="Q24" i="5"/>
  <c r="O96" i="5"/>
  <c r="Q96" i="5"/>
  <c r="Q151" i="5"/>
  <c r="O151" i="5"/>
  <c r="Q202" i="5"/>
  <c r="O202" i="5"/>
  <c r="O227" i="5"/>
  <c r="Q227" i="5"/>
  <c r="Q230" i="5"/>
  <c r="O230" i="5"/>
  <c r="Q287" i="5"/>
  <c r="Q299" i="5"/>
  <c r="O299" i="5"/>
  <c r="P309" i="5"/>
  <c r="Q309" i="5"/>
  <c r="O309" i="5"/>
  <c r="O376" i="5"/>
  <c r="P376" i="5"/>
  <c r="Q376" i="5"/>
  <c r="Q390" i="5"/>
  <c r="O390" i="5"/>
  <c r="P390" i="5"/>
  <c r="P414" i="5"/>
  <c r="O414" i="5"/>
  <c r="Q414" i="5"/>
  <c r="Q20" i="5"/>
  <c r="Q22" i="5"/>
  <c r="O22" i="5"/>
  <c r="P24" i="5"/>
  <c r="P39" i="5"/>
  <c r="Q66" i="5"/>
  <c r="S86" i="5"/>
  <c r="Q89" i="5"/>
  <c r="Q95" i="5"/>
  <c r="O95" i="5"/>
  <c r="P96" i="5"/>
  <c r="Q104" i="5"/>
  <c r="O104" i="5"/>
  <c r="Q111" i="5"/>
  <c r="O111" i="5"/>
  <c r="P112" i="5"/>
  <c r="Q120" i="5"/>
  <c r="O120" i="5"/>
  <c r="Q127" i="5"/>
  <c r="O127" i="5"/>
  <c r="P128" i="5"/>
  <c r="Q136" i="5"/>
  <c r="O136" i="5"/>
  <c r="Q143" i="5"/>
  <c r="O143" i="5"/>
  <c r="P151" i="5"/>
  <c r="Q175" i="5"/>
  <c r="O175" i="5"/>
  <c r="P183" i="5"/>
  <c r="P193" i="5"/>
  <c r="O193" i="5"/>
  <c r="P202" i="5"/>
  <c r="O211" i="5"/>
  <c r="Q211" i="5"/>
  <c r="Q215" i="5"/>
  <c r="O215" i="5"/>
  <c r="P227" i="5"/>
  <c r="P229" i="5"/>
  <c r="O229" i="5"/>
  <c r="P230" i="5"/>
  <c r="O232" i="5"/>
  <c r="P232" i="5"/>
  <c r="Q239" i="5"/>
  <c r="O239" i="5"/>
  <c r="Q243" i="5"/>
  <c r="O243" i="5"/>
  <c r="Q246" i="5"/>
  <c r="O246" i="5"/>
  <c r="O248" i="5"/>
  <c r="P248" i="5"/>
  <c r="P250" i="5"/>
  <c r="P259" i="5"/>
  <c r="P261" i="5"/>
  <c r="O261" i="5"/>
  <c r="P262" i="5"/>
  <c r="Q264" i="5"/>
  <c r="Q267" i="5"/>
  <c r="O267" i="5"/>
  <c r="Q268" i="5"/>
  <c r="Q271" i="5"/>
  <c r="O271" i="5"/>
  <c r="P291" i="5"/>
  <c r="P299" i="5"/>
  <c r="Q315" i="5"/>
  <c r="O315" i="5"/>
  <c r="P325" i="5"/>
  <c r="Q325" i="5"/>
  <c r="O325" i="5"/>
  <c r="P363" i="5"/>
  <c r="O371" i="5"/>
  <c r="P371" i="5"/>
  <c r="P375" i="5"/>
  <c r="O375" i="5"/>
  <c r="P385" i="5"/>
  <c r="O385" i="5"/>
  <c r="Q385" i="5"/>
  <c r="Q387" i="5"/>
  <c r="O387" i="5"/>
  <c r="P387" i="5"/>
  <c r="P402" i="5"/>
  <c r="O402" i="5"/>
  <c r="Q402" i="5"/>
  <c r="Q420" i="5"/>
  <c r="O420" i="5"/>
  <c r="P420" i="5"/>
  <c r="Q455" i="5"/>
  <c r="O455" i="5"/>
  <c r="P455" i="5"/>
  <c r="O464" i="5"/>
  <c r="Q464" i="5"/>
  <c r="P464" i="5"/>
  <c r="O519" i="5"/>
  <c r="Q519" i="5"/>
  <c r="P519" i="5"/>
  <c r="P528" i="5"/>
  <c r="O528" i="5"/>
  <c r="Q528" i="5"/>
  <c r="Q574" i="5"/>
  <c r="P574" i="5"/>
  <c r="O574" i="5"/>
  <c r="Q601" i="5"/>
  <c r="P601" i="5"/>
  <c r="O601" i="5"/>
  <c r="Q606" i="5"/>
  <c r="P606" i="5"/>
  <c r="O606" i="5"/>
  <c r="Q660" i="5"/>
  <c r="P660" i="5"/>
  <c r="O660" i="5"/>
  <c r="O665" i="5"/>
  <c r="Q665" i="5"/>
  <c r="P665" i="5"/>
  <c r="Q688" i="5"/>
  <c r="P688" i="5"/>
  <c r="O688" i="5"/>
  <c r="O9" i="5"/>
  <c r="S18" i="5"/>
  <c r="P22" i="5"/>
  <c r="Q28" i="5"/>
  <c r="O28" i="5"/>
  <c r="S33" i="5"/>
  <c r="O60" i="5"/>
  <c r="Q60" i="5"/>
  <c r="S72" i="5"/>
  <c r="O73" i="5"/>
  <c r="P73" i="5"/>
  <c r="P95" i="5"/>
  <c r="Q103" i="5"/>
  <c r="O103" i="5"/>
  <c r="P104" i="5"/>
  <c r="P111" i="5"/>
  <c r="P120" i="5"/>
  <c r="P127" i="5"/>
  <c r="Q135" i="5"/>
  <c r="O135" i="5"/>
  <c r="P136" i="5"/>
  <c r="P143" i="5"/>
  <c r="Q167" i="5"/>
  <c r="O167" i="5"/>
  <c r="P175" i="5"/>
  <c r="Q193" i="5"/>
  <c r="P211" i="5"/>
  <c r="P215" i="5"/>
  <c r="Q218" i="5"/>
  <c r="O218" i="5"/>
  <c r="S221" i="5"/>
  <c r="S225" i="5"/>
  <c r="Q229" i="5"/>
  <c r="Q232" i="5"/>
  <c r="S235" i="5"/>
  <c r="P239" i="5"/>
  <c r="P243" i="5"/>
  <c r="P245" i="5"/>
  <c r="O245" i="5"/>
  <c r="P246" i="5"/>
  <c r="Q248" i="5"/>
  <c r="O255" i="5"/>
  <c r="Q255" i="5"/>
  <c r="S257" i="5"/>
  <c r="S260" i="5"/>
  <c r="Q261" i="5"/>
  <c r="P267" i="5"/>
  <c r="P271" i="5"/>
  <c r="P273" i="5"/>
  <c r="O273" i="5"/>
  <c r="S277" i="5"/>
  <c r="Q278" i="5"/>
  <c r="O278" i="5"/>
  <c r="P278" i="5"/>
  <c r="P315" i="5"/>
  <c r="O343" i="5"/>
  <c r="P343" i="5"/>
  <c r="Q371" i="5"/>
  <c r="Q375" i="5"/>
  <c r="O396" i="5"/>
  <c r="P396" i="5"/>
  <c r="Q396" i="5"/>
  <c r="Q471" i="5"/>
  <c r="O471" i="5"/>
  <c r="P471" i="5"/>
  <c r="O480" i="5"/>
  <c r="Q480" i="5"/>
  <c r="P480" i="5"/>
  <c r="S15" i="5"/>
  <c r="Q25" i="5"/>
  <c r="S31" i="5"/>
  <c r="Q41" i="5"/>
  <c r="Q50" i="5"/>
  <c r="P51" i="5"/>
  <c r="P55" i="5"/>
  <c r="S89" i="5"/>
  <c r="P107" i="5"/>
  <c r="S111" i="5"/>
  <c r="P123" i="5"/>
  <c r="S127" i="5"/>
  <c r="S128" i="5"/>
  <c r="S143" i="5"/>
  <c r="P147" i="5"/>
  <c r="S151" i="5"/>
  <c r="S159" i="5"/>
  <c r="P163" i="5"/>
  <c r="S167" i="5"/>
  <c r="P171" i="5"/>
  <c r="S175" i="5"/>
  <c r="P179" i="5"/>
  <c r="S183" i="5"/>
  <c r="P187" i="5"/>
  <c r="Q188" i="5"/>
  <c r="Q197" i="5"/>
  <c r="P198" i="5"/>
  <c r="Q204" i="5"/>
  <c r="Q213" i="5"/>
  <c r="P214" i="5"/>
  <c r="Q220" i="5"/>
  <c r="S226" i="5"/>
  <c r="S232" i="5"/>
  <c r="Q236" i="5"/>
  <c r="S246" i="5"/>
  <c r="Q252" i="5"/>
  <c r="S255" i="5"/>
  <c r="S262" i="5"/>
  <c r="P266" i="5"/>
  <c r="S278" i="5"/>
  <c r="S283" i="5"/>
  <c r="S286" i="5"/>
  <c r="S293" i="5"/>
  <c r="Q294" i="5"/>
  <c r="P294" i="5"/>
  <c r="S309" i="5"/>
  <c r="Q310" i="5"/>
  <c r="P310" i="5"/>
  <c r="S324" i="5"/>
  <c r="S325" i="5"/>
  <c r="Q326" i="5"/>
  <c r="P326" i="5"/>
  <c r="O332" i="5"/>
  <c r="Q332" i="5"/>
  <c r="P341" i="5"/>
  <c r="Q341" i="5"/>
  <c r="S346" i="5"/>
  <c r="S358" i="5"/>
  <c r="Q360" i="5"/>
  <c r="S364" i="5"/>
  <c r="S368" i="5"/>
  <c r="Q373" i="5"/>
  <c r="O380" i="5"/>
  <c r="Q380" i="5"/>
  <c r="P389" i="5"/>
  <c r="O389" i="5"/>
  <c r="Q395" i="5"/>
  <c r="O395" i="5"/>
  <c r="O404" i="5"/>
  <c r="Q404" i="5"/>
  <c r="Q407" i="5"/>
  <c r="O407" i="5"/>
  <c r="S410" i="5"/>
  <c r="S413" i="5"/>
  <c r="S420" i="5"/>
  <c r="S425" i="5"/>
  <c r="Q439" i="5"/>
  <c r="O439" i="5"/>
  <c r="Q515" i="5"/>
  <c r="O515" i="5"/>
  <c r="S521" i="5"/>
  <c r="P524" i="5"/>
  <c r="O524" i="5"/>
  <c r="Q524" i="5"/>
  <c r="S560" i="5"/>
  <c r="S28" i="5"/>
  <c r="S39" i="5"/>
  <c r="S103" i="5"/>
  <c r="S135" i="5"/>
  <c r="S202" i="5"/>
  <c r="S218" i="5"/>
  <c r="S230" i="5"/>
  <c r="S239" i="5"/>
  <c r="S248" i="5"/>
  <c r="S250" i="5"/>
  <c r="S264" i="5"/>
  <c r="S271" i="5"/>
  <c r="O284" i="5"/>
  <c r="P284" i="5"/>
  <c r="S289" i="5"/>
  <c r="S299" i="5"/>
  <c r="S300" i="5"/>
  <c r="S315" i="5"/>
  <c r="S316" i="5"/>
  <c r="Q330" i="5"/>
  <c r="O330" i="5"/>
  <c r="P337" i="5"/>
  <c r="Q337" i="5"/>
  <c r="S342" i="5"/>
  <c r="S345" i="5"/>
  <c r="S348" i="5"/>
  <c r="O357" i="5"/>
  <c r="S375" i="5"/>
  <c r="Q378" i="5"/>
  <c r="O378" i="5"/>
  <c r="S396" i="5"/>
  <c r="S402" i="5"/>
  <c r="Q412" i="5"/>
  <c r="O412" i="5"/>
  <c r="S414" i="5"/>
  <c r="O424" i="5"/>
  <c r="Q424" i="5"/>
  <c r="S436" i="5"/>
  <c r="Q456" i="5"/>
  <c r="O456" i="5"/>
  <c r="Q463" i="5"/>
  <c r="O463" i="5"/>
  <c r="Q472" i="5"/>
  <c r="O472" i="5"/>
  <c r="Q479" i="5"/>
  <c r="O479" i="5"/>
  <c r="Q488" i="5"/>
  <c r="O488" i="5"/>
  <c r="O492" i="5"/>
  <c r="P492" i="5"/>
  <c r="Q503" i="5"/>
  <c r="P503" i="5"/>
  <c r="O503" i="5"/>
  <c r="Q507" i="5"/>
  <c r="O507" i="5"/>
  <c r="P507" i="5"/>
  <c r="S544" i="5"/>
  <c r="S280" i="5"/>
  <c r="S291" i="5"/>
  <c r="S339" i="5"/>
  <c r="S354" i="5"/>
  <c r="S360" i="5"/>
  <c r="S390" i="5"/>
  <c r="P394" i="5"/>
  <c r="Q405" i="5"/>
  <c r="S407" i="5"/>
  <c r="S415" i="5"/>
  <c r="Q418" i="5"/>
  <c r="P419" i="5"/>
  <c r="Q434" i="5"/>
  <c r="P435" i="5"/>
  <c r="Q441" i="5"/>
  <c r="Q446" i="5"/>
  <c r="S448" i="5"/>
  <c r="P451" i="5"/>
  <c r="S463" i="5"/>
  <c r="S464" i="5"/>
  <c r="P467" i="5"/>
  <c r="S479" i="5"/>
  <c r="S480" i="5"/>
  <c r="P483" i="5"/>
  <c r="Q491" i="5"/>
  <c r="O491" i="5"/>
  <c r="P499" i="5"/>
  <c r="P500" i="5"/>
  <c r="S503" i="5"/>
  <c r="Q508" i="5"/>
  <c r="S519" i="5"/>
  <c r="P522" i="5"/>
  <c r="S524" i="5"/>
  <c r="S527" i="5"/>
  <c r="S535" i="5"/>
  <c r="S543" i="5"/>
  <c r="S551" i="5"/>
  <c r="S559" i="5"/>
  <c r="S567" i="5"/>
  <c r="P602" i="5"/>
  <c r="O602" i="5"/>
  <c r="Q602" i="5"/>
  <c r="P661" i="5"/>
  <c r="O661" i="5"/>
  <c r="Q661" i="5"/>
  <c r="S412" i="5"/>
  <c r="S439" i="5"/>
  <c r="S455" i="5"/>
  <c r="S456" i="5"/>
  <c r="S471" i="5"/>
  <c r="S472" i="5"/>
  <c r="S487" i="5"/>
  <c r="S488" i="5"/>
  <c r="S492" i="5"/>
  <c r="S507" i="5"/>
  <c r="S513" i="5"/>
  <c r="Q526" i="5"/>
  <c r="O526" i="5"/>
  <c r="S528" i="5"/>
  <c r="Q529" i="5"/>
  <c r="O529" i="5"/>
  <c r="O534" i="5"/>
  <c r="Q534" i="5"/>
  <c r="Q537" i="5"/>
  <c r="O537" i="5"/>
  <c r="Q542" i="5"/>
  <c r="O542" i="5"/>
  <c r="Q545" i="5"/>
  <c r="O545" i="5"/>
  <c r="O550" i="5"/>
  <c r="Q550" i="5"/>
  <c r="Q553" i="5"/>
  <c r="O553" i="5"/>
  <c r="Q558" i="5"/>
  <c r="O558" i="5"/>
  <c r="Q561" i="5"/>
  <c r="O561" i="5"/>
  <c r="O566" i="5"/>
  <c r="Q566" i="5"/>
  <c r="Q569" i="5"/>
  <c r="O569" i="5"/>
  <c r="S499" i="5"/>
  <c r="S500" i="5"/>
  <c r="S515" i="5"/>
  <c r="S516" i="5"/>
  <c r="S522" i="5"/>
  <c r="P541" i="5"/>
  <c r="S545" i="5"/>
  <c r="P557" i="5"/>
  <c r="S561" i="5"/>
  <c r="S574" i="5"/>
  <c r="S581" i="5"/>
  <c r="Q590" i="5"/>
  <c r="P590" i="5"/>
  <c r="Q597" i="5"/>
  <c r="P597" i="5"/>
  <c r="O597" i="5"/>
  <c r="S602" i="5"/>
  <c r="S612" i="5"/>
  <c r="S616" i="5"/>
  <c r="Q617" i="5"/>
  <c r="P617" i="5"/>
  <c r="P618" i="5"/>
  <c r="O618" i="5"/>
  <c r="Q624" i="5"/>
  <c r="P624" i="5"/>
  <c r="O624" i="5"/>
  <c r="O637" i="5"/>
  <c r="Q637" i="5"/>
  <c r="Q640" i="5"/>
  <c r="P640" i="5"/>
  <c r="O640" i="5"/>
  <c r="O653" i="5"/>
  <c r="Q653" i="5"/>
  <c r="Q656" i="5"/>
  <c r="P656" i="5"/>
  <c r="O656" i="5"/>
  <c r="S661" i="5"/>
  <c r="S667" i="5"/>
  <c r="Q668" i="5"/>
  <c r="P668" i="5"/>
  <c r="O673" i="5"/>
  <c r="Q673" i="5"/>
  <c r="S680" i="5"/>
  <c r="P684" i="5"/>
  <c r="O684" i="5"/>
  <c r="S537" i="5"/>
  <c r="S553" i="5"/>
  <c r="S580" i="5"/>
  <c r="S584" i="5"/>
  <c r="Q585" i="5"/>
  <c r="P585" i="5"/>
  <c r="P586" i="5"/>
  <c r="O586" i="5"/>
  <c r="S595" i="5"/>
  <c r="S599" i="5"/>
  <c r="S606" i="5"/>
  <c r="S613" i="5"/>
  <c r="Q622" i="5"/>
  <c r="P622" i="5"/>
  <c r="O629" i="5"/>
  <c r="Q629" i="5"/>
  <c r="Q632" i="5"/>
  <c r="P632" i="5"/>
  <c r="O632" i="5"/>
  <c r="O645" i="5"/>
  <c r="Q645" i="5"/>
  <c r="Q648" i="5"/>
  <c r="P648" i="5"/>
  <c r="O648" i="5"/>
  <c r="S658" i="5"/>
  <c r="S665" i="5"/>
  <c r="O689" i="5"/>
  <c r="Q689" i="5"/>
  <c r="P689" i="5"/>
  <c r="S691" i="5"/>
  <c r="S569" i="5"/>
  <c r="O577" i="5"/>
  <c r="S585" i="5"/>
  <c r="O593" i="5"/>
  <c r="S601" i="5"/>
  <c r="O609" i="5"/>
  <c r="S617" i="5"/>
  <c r="P625" i="5"/>
  <c r="P633" i="5"/>
  <c r="P641" i="5"/>
  <c r="P649" i="5"/>
  <c r="S660" i="5"/>
  <c r="S668" i="5"/>
  <c r="S669" i="5"/>
  <c r="S675" i="5"/>
  <c r="P681" i="5"/>
  <c r="S688" i="5"/>
  <c r="O37" i="5"/>
  <c r="P37" i="5"/>
  <c r="O61" i="5"/>
  <c r="P61" i="5"/>
  <c r="Q61" i="5"/>
  <c r="P90" i="5"/>
  <c r="Q90" i="5"/>
  <c r="O90" i="5"/>
  <c r="P102" i="5"/>
  <c r="O102" i="5"/>
  <c r="S102" i="5"/>
  <c r="O105" i="5"/>
  <c r="Q105" i="5"/>
  <c r="Q322" i="5"/>
  <c r="P322" i="5"/>
  <c r="O322" i="5"/>
  <c r="O5" i="5"/>
  <c r="P12" i="5"/>
  <c r="Q12" i="5"/>
  <c r="O16" i="5"/>
  <c r="Q27" i="5"/>
  <c r="O27" i="5"/>
  <c r="P27" i="5"/>
  <c r="P46" i="5"/>
  <c r="O46" i="5"/>
  <c r="S90" i="5"/>
  <c r="P101" i="5"/>
  <c r="O101" i="5"/>
  <c r="Q101" i="5"/>
  <c r="Q130" i="5"/>
  <c r="P130" i="5"/>
  <c r="O130" i="5"/>
  <c r="S130" i="5"/>
  <c r="P133" i="5"/>
  <c r="Q133" i="5"/>
  <c r="Q238" i="5"/>
  <c r="P238" i="5"/>
  <c r="O238" i="5"/>
  <c r="S238" i="5"/>
  <c r="O304" i="5"/>
  <c r="Q304" i="5"/>
  <c r="P304" i="5"/>
  <c r="Q366" i="5"/>
  <c r="P366" i="5"/>
  <c r="O366" i="5"/>
  <c r="S5" i="5"/>
  <c r="P7" i="5"/>
  <c r="P8" i="5"/>
  <c r="O8" i="5"/>
  <c r="O15" i="5"/>
  <c r="P15" i="5"/>
  <c r="S16" i="5"/>
  <c r="O19" i="5"/>
  <c r="Q19" i="5"/>
  <c r="P21" i="5"/>
  <c r="Q35" i="5"/>
  <c r="O54" i="5"/>
  <c r="O69" i="5"/>
  <c r="P69" i="5"/>
  <c r="Q79" i="5"/>
  <c r="P79" i="5"/>
  <c r="O79" i="5"/>
  <c r="Q91" i="5"/>
  <c r="O91" i="5"/>
  <c r="P91" i="5"/>
  <c r="P93" i="5"/>
  <c r="O93" i="5"/>
  <c r="Q93" i="5"/>
  <c r="Q106" i="5"/>
  <c r="P106" i="5"/>
  <c r="O106" i="5"/>
  <c r="S106" i="5"/>
  <c r="P109" i="5"/>
  <c r="O109" i="5"/>
  <c r="Q109" i="5"/>
  <c r="Q122" i="5"/>
  <c r="P122" i="5"/>
  <c r="O122" i="5"/>
  <c r="S122" i="5"/>
  <c r="P125" i="5"/>
  <c r="O125" i="5"/>
  <c r="Q125" i="5"/>
  <c r="Q138" i="5"/>
  <c r="P138" i="5"/>
  <c r="O138" i="5"/>
  <c r="P141" i="5"/>
  <c r="O141" i="5"/>
  <c r="Q141" i="5"/>
  <c r="P149" i="5"/>
  <c r="O149" i="5"/>
  <c r="Q149" i="5"/>
  <c r="P157" i="5"/>
  <c r="O157" i="5"/>
  <c r="Q157" i="5"/>
  <c r="P165" i="5"/>
  <c r="O165" i="5"/>
  <c r="Q165" i="5"/>
  <c r="P173" i="5"/>
  <c r="O173" i="5"/>
  <c r="Q173" i="5"/>
  <c r="P181" i="5"/>
  <c r="O181" i="5"/>
  <c r="Q181" i="5"/>
  <c r="P237" i="5"/>
  <c r="Q237" i="5"/>
  <c r="O237" i="5"/>
  <c r="P365" i="5"/>
  <c r="Q365" i="5"/>
  <c r="O365" i="5"/>
  <c r="O449" i="5"/>
  <c r="Q449" i="5"/>
  <c r="P449" i="5"/>
  <c r="Q17" i="5"/>
  <c r="P17" i="5"/>
  <c r="Q47" i="5"/>
  <c r="P47" i="5"/>
  <c r="Q59" i="5"/>
  <c r="O59" i="5"/>
  <c r="P59" i="5"/>
  <c r="O78" i="5"/>
  <c r="Q118" i="5"/>
  <c r="P118" i="5"/>
  <c r="O118" i="5"/>
  <c r="S118" i="5"/>
  <c r="P121" i="5"/>
  <c r="O121" i="5"/>
  <c r="Q121" i="5"/>
  <c r="Q134" i="5"/>
  <c r="P134" i="5"/>
  <c r="O134" i="5"/>
  <c r="S134" i="5"/>
  <c r="P137" i="5"/>
  <c r="O137" i="5"/>
  <c r="Q137" i="5"/>
  <c r="P194" i="5"/>
  <c r="O194" i="5"/>
  <c r="Q242" i="5"/>
  <c r="P242" i="5"/>
  <c r="O242" i="5"/>
  <c r="Q370" i="5"/>
  <c r="P370" i="5"/>
  <c r="O370" i="5"/>
  <c r="Q13" i="5"/>
  <c r="O13" i="5"/>
  <c r="O17" i="5"/>
  <c r="O29" i="5"/>
  <c r="P29" i="5"/>
  <c r="Q31" i="5"/>
  <c r="P31" i="5"/>
  <c r="Q37" i="5"/>
  <c r="P58" i="5"/>
  <c r="Q58" i="5"/>
  <c r="O58" i="5"/>
  <c r="S61" i="5"/>
  <c r="O65" i="5"/>
  <c r="Q65" i="5"/>
  <c r="P65" i="5"/>
  <c r="Q98" i="5"/>
  <c r="P98" i="5"/>
  <c r="O98" i="5"/>
  <c r="S98" i="5"/>
  <c r="Q114" i="5"/>
  <c r="P114" i="5"/>
  <c r="O114" i="5"/>
  <c r="S114" i="5"/>
  <c r="P117" i="5"/>
  <c r="O117" i="5"/>
  <c r="Q117" i="5"/>
  <c r="O192" i="5"/>
  <c r="Q192" i="5"/>
  <c r="P192" i="5"/>
  <c r="S192" i="5"/>
  <c r="P281" i="5"/>
  <c r="Q281" i="5"/>
  <c r="O281" i="5"/>
  <c r="O320" i="5"/>
  <c r="Q320" i="5"/>
  <c r="P320" i="5"/>
  <c r="S320" i="5"/>
  <c r="P5" i="5"/>
  <c r="O12" i="5"/>
  <c r="P13" i="5"/>
  <c r="Q16" i="5"/>
  <c r="S17" i="5"/>
  <c r="O21" i="5"/>
  <c r="P26" i="5"/>
  <c r="Q26" i="5"/>
  <c r="O26" i="5"/>
  <c r="Q29" i="5"/>
  <c r="P30" i="5"/>
  <c r="Q30" i="5"/>
  <c r="O31" i="5"/>
  <c r="O33" i="5"/>
  <c r="Q33" i="5"/>
  <c r="P33" i="5"/>
  <c r="Q46" i="5"/>
  <c r="S58" i="5"/>
  <c r="S65" i="5"/>
  <c r="Q67" i="5"/>
  <c r="O67" i="5"/>
  <c r="P86" i="5"/>
  <c r="O86" i="5"/>
  <c r="Q86" i="5"/>
  <c r="Q94" i="5"/>
  <c r="P94" i="5"/>
  <c r="O94" i="5"/>
  <c r="S94" i="5"/>
  <c r="P97" i="5"/>
  <c r="O97" i="5"/>
  <c r="Q97" i="5"/>
  <c r="Q110" i="5"/>
  <c r="P110" i="5"/>
  <c r="O110" i="5"/>
  <c r="S110" i="5"/>
  <c r="P113" i="5"/>
  <c r="O113" i="5"/>
  <c r="Q113" i="5"/>
  <c r="Q126" i="5"/>
  <c r="P126" i="5"/>
  <c r="O126" i="5"/>
  <c r="S126" i="5"/>
  <c r="P129" i="5"/>
  <c r="O129" i="5"/>
  <c r="Q129" i="5"/>
  <c r="Q142" i="5"/>
  <c r="P142" i="5"/>
  <c r="O142" i="5"/>
  <c r="S142" i="5"/>
  <c r="Q150" i="5"/>
  <c r="P150" i="5"/>
  <c r="O150" i="5"/>
  <c r="Q158" i="5"/>
  <c r="P158" i="5"/>
  <c r="O158" i="5"/>
  <c r="S158" i="5"/>
  <c r="Q166" i="5"/>
  <c r="P166" i="5"/>
  <c r="O166" i="5"/>
  <c r="S166" i="5"/>
  <c r="Q174" i="5"/>
  <c r="P174" i="5"/>
  <c r="O174" i="5"/>
  <c r="S174" i="5"/>
  <c r="Q182" i="5"/>
  <c r="P182" i="5"/>
  <c r="O182" i="5"/>
  <c r="S182" i="5"/>
  <c r="P189" i="5"/>
  <c r="Q189" i="5"/>
  <c r="O189" i="5"/>
  <c r="O212" i="5"/>
  <c r="Q212" i="5"/>
  <c r="P212" i="5"/>
  <c r="Q222" i="5"/>
  <c r="P222" i="5"/>
  <c r="O222" i="5"/>
  <c r="P233" i="5"/>
  <c r="Q233" i="5"/>
  <c r="O233" i="5"/>
  <c r="S233" i="5"/>
  <c r="O292" i="5"/>
  <c r="Q292" i="5"/>
  <c r="P292" i="5"/>
  <c r="P317" i="5"/>
  <c r="Q317" i="5"/>
  <c r="O317" i="5"/>
  <c r="O340" i="5"/>
  <c r="Q340" i="5"/>
  <c r="P340" i="5"/>
  <c r="Q350" i="5"/>
  <c r="P350" i="5"/>
  <c r="O350" i="5"/>
  <c r="P361" i="5"/>
  <c r="Q361" i="5"/>
  <c r="O361" i="5"/>
  <c r="S361" i="5"/>
  <c r="S35" i="5"/>
  <c r="P38" i="5"/>
  <c r="O38" i="5"/>
  <c r="O45" i="5"/>
  <c r="P45" i="5"/>
  <c r="S46" i="5"/>
  <c r="O49" i="5"/>
  <c r="Q49" i="5"/>
  <c r="S69" i="5"/>
  <c r="P74" i="5"/>
  <c r="Q74" i="5"/>
  <c r="Q75" i="5"/>
  <c r="O75" i="5"/>
  <c r="S91" i="5"/>
  <c r="S97" i="5"/>
  <c r="S105" i="5"/>
  <c r="S121" i="5"/>
  <c r="S129" i="5"/>
  <c r="S137" i="5"/>
  <c r="P145" i="5"/>
  <c r="O145" i="5"/>
  <c r="Q146" i="5"/>
  <c r="P146" i="5"/>
  <c r="O146" i="5"/>
  <c r="S146" i="5"/>
  <c r="S149" i="5"/>
  <c r="Q162" i="5"/>
  <c r="P162" i="5"/>
  <c r="O162" i="5"/>
  <c r="S162" i="5"/>
  <c r="S165" i="5"/>
  <c r="P177" i="5"/>
  <c r="O177" i="5"/>
  <c r="Q178" i="5"/>
  <c r="P178" i="5"/>
  <c r="O178" i="5"/>
  <c r="S178" i="5"/>
  <c r="S181" i="5"/>
  <c r="S212" i="5"/>
  <c r="P217" i="5"/>
  <c r="Q217" i="5"/>
  <c r="O217" i="5"/>
  <c r="S222" i="5"/>
  <c r="S242" i="5"/>
  <c r="O276" i="5"/>
  <c r="Q276" i="5"/>
  <c r="P276" i="5"/>
  <c r="Q286" i="5"/>
  <c r="P286" i="5"/>
  <c r="O286" i="5"/>
  <c r="P297" i="5"/>
  <c r="Q297" i="5"/>
  <c r="O297" i="5"/>
  <c r="Q302" i="5"/>
  <c r="P302" i="5"/>
  <c r="O302" i="5"/>
  <c r="S304" i="5"/>
  <c r="Q306" i="5"/>
  <c r="P306" i="5"/>
  <c r="O306" i="5"/>
  <c r="O356" i="5"/>
  <c r="Q356" i="5"/>
  <c r="S365" i="5"/>
  <c r="O368" i="5"/>
  <c r="Q368" i="5"/>
  <c r="P368" i="5"/>
  <c r="P381" i="5"/>
  <c r="O384" i="5"/>
  <c r="Q384" i="5"/>
  <c r="P384" i="5"/>
  <c r="Q386" i="5"/>
  <c r="P386" i="5"/>
  <c r="S449" i="5"/>
  <c r="P461" i="5"/>
  <c r="O461" i="5"/>
  <c r="Q461" i="5"/>
  <c r="P477" i="5"/>
  <c r="O477" i="5"/>
  <c r="Q477" i="5"/>
  <c r="P493" i="5"/>
  <c r="O493" i="5"/>
  <c r="Q493" i="5"/>
  <c r="P509" i="5"/>
  <c r="O509" i="5"/>
  <c r="Q509" i="5"/>
  <c r="P678" i="5"/>
  <c r="O678" i="5"/>
  <c r="Q678" i="5"/>
  <c r="P686" i="5"/>
  <c r="O686" i="5"/>
  <c r="Q686" i="5"/>
  <c r="S37" i="5"/>
  <c r="P42" i="5"/>
  <c r="Q42" i="5"/>
  <c r="Q43" i="5"/>
  <c r="O43" i="5"/>
  <c r="Q53" i="5"/>
  <c r="Q63" i="5"/>
  <c r="P63" i="5"/>
  <c r="S67" i="5"/>
  <c r="P70" i="5"/>
  <c r="O70" i="5"/>
  <c r="O77" i="5"/>
  <c r="P77" i="5"/>
  <c r="O81" i="5"/>
  <c r="Q81" i="5"/>
  <c r="S93" i="5"/>
  <c r="S101" i="5"/>
  <c r="S109" i="5"/>
  <c r="S117" i="5"/>
  <c r="S125" i="5"/>
  <c r="S133" i="5"/>
  <c r="P153" i="5"/>
  <c r="O153" i="5"/>
  <c r="Q154" i="5"/>
  <c r="P154" i="5"/>
  <c r="O154" i="5"/>
  <c r="S154" i="5"/>
  <c r="S157" i="5"/>
  <c r="Q170" i="5"/>
  <c r="P170" i="5"/>
  <c r="O170" i="5"/>
  <c r="S170" i="5"/>
  <c r="S173" i="5"/>
  <c r="P185" i="5"/>
  <c r="O185" i="5"/>
  <c r="Q186" i="5"/>
  <c r="P186" i="5"/>
  <c r="O186" i="5"/>
  <c r="S186" i="5"/>
  <c r="O228" i="5"/>
  <c r="Q228" i="5"/>
  <c r="S237" i="5"/>
  <c r="O240" i="5"/>
  <c r="Q240" i="5"/>
  <c r="P240" i="5"/>
  <c r="P253" i="5"/>
  <c r="Q253" i="5"/>
  <c r="O256" i="5"/>
  <c r="Q256" i="5"/>
  <c r="P256" i="5"/>
  <c r="Q258" i="5"/>
  <c r="P258" i="5"/>
  <c r="S281" i="5"/>
  <c r="P301" i="5"/>
  <c r="Q301" i="5"/>
  <c r="O301" i="5"/>
  <c r="S340" i="5"/>
  <c r="P345" i="5"/>
  <c r="Q345" i="5"/>
  <c r="O345" i="5"/>
  <c r="S350" i="5"/>
  <c r="S370" i="5"/>
  <c r="Q403" i="5"/>
  <c r="P403" i="5"/>
  <c r="O403" i="5"/>
  <c r="P406" i="5"/>
  <c r="O406" i="5"/>
  <c r="Q406" i="5"/>
  <c r="S189" i="5"/>
  <c r="Q190" i="5"/>
  <c r="P190" i="5"/>
  <c r="O190" i="5"/>
  <c r="S194" i="5"/>
  <c r="P205" i="5"/>
  <c r="Q205" i="5"/>
  <c r="O208" i="5"/>
  <c r="Q208" i="5"/>
  <c r="P208" i="5"/>
  <c r="Q210" i="5"/>
  <c r="P210" i="5"/>
  <c r="S228" i="5"/>
  <c r="O244" i="5"/>
  <c r="Q244" i="5"/>
  <c r="P249" i="5"/>
  <c r="Q249" i="5"/>
  <c r="O249" i="5"/>
  <c r="S253" i="5"/>
  <c r="Q254" i="5"/>
  <c r="P254" i="5"/>
  <c r="O254" i="5"/>
  <c r="S258" i="5"/>
  <c r="P269" i="5"/>
  <c r="Q269" i="5"/>
  <c r="O272" i="5"/>
  <c r="Q272" i="5"/>
  <c r="P272" i="5"/>
  <c r="Q274" i="5"/>
  <c r="P274" i="5"/>
  <c r="S292" i="5"/>
  <c r="O308" i="5"/>
  <c r="Q308" i="5"/>
  <c r="P313" i="5"/>
  <c r="Q313" i="5"/>
  <c r="O313" i="5"/>
  <c r="S317" i="5"/>
  <c r="Q318" i="5"/>
  <c r="P318" i="5"/>
  <c r="O318" i="5"/>
  <c r="S322" i="5"/>
  <c r="P333" i="5"/>
  <c r="Q333" i="5"/>
  <c r="O336" i="5"/>
  <c r="Q336" i="5"/>
  <c r="P336" i="5"/>
  <c r="Q338" i="5"/>
  <c r="P338" i="5"/>
  <c r="S356" i="5"/>
  <c r="O372" i="5"/>
  <c r="Q372" i="5"/>
  <c r="P377" i="5"/>
  <c r="Q377" i="5"/>
  <c r="O377" i="5"/>
  <c r="Q382" i="5"/>
  <c r="P382" i="5"/>
  <c r="O382" i="5"/>
  <c r="S386" i="5"/>
  <c r="P397" i="5"/>
  <c r="Q397" i="5"/>
  <c r="O400" i="5"/>
  <c r="Q400" i="5"/>
  <c r="P400" i="5"/>
  <c r="S403" i="5"/>
  <c r="P426" i="5"/>
  <c r="Q426" i="5"/>
  <c r="O429" i="5"/>
  <c r="Q429" i="5"/>
  <c r="P429" i="5"/>
  <c r="Q431" i="5"/>
  <c r="P431" i="5"/>
  <c r="P457" i="5"/>
  <c r="O457" i="5"/>
  <c r="Q457" i="5"/>
  <c r="S461" i="5"/>
  <c r="P473" i="5"/>
  <c r="O473" i="5"/>
  <c r="Q473" i="5"/>
  <c r="S477" i="5"/>
  <c r="P489" i="5"/>
  <c r="O489" i="5"/>
  <c r="Q489" i="5"/>
  <c r="S493" i="5"/>
  <c r="P505" i="5"/>
  <c r="O505" i="5"/>
  <c r="Q505" i="5"/>
  <c r="S509" i="5"/>
  <c r="P520" i="5"/>
  <c r="Q520" i="5"/>
  <c r="O523" i="5"/>
  <c r="Q523" i="5"/>
  <c r="P523" i="5"/>
  <c r="Q525" i="5"/>
  <c r="P525" i="5"/>
  <c r="P626" i="5"/>
  <c r="O626" i="5"/>
  <c r="Q626" i="5"/>
  <c r="P634" i="5"/>
  <c r="O634" i="5"/>
  <c r="Q634" i="5"/>
  <c r="P642" i="5"/>
  <c r="O642" i="5"/>
  <c r="Q642" i="5"/>
  <c r="P650" i="5"/>
  <c r="O650" i="5"/>
  <c r="Q650" i="5"/>
  <c r="S678" i="5"/>
  <c r="O196" i="5"/>
  <c r="Q196" i="5"/>
  <c r="P201" i="5"/>
  <c r="Q201" i="5"/>
  <c r="O201" i="5"/>
  <c r="S205" i="5"/>
  <c r="Q206" i="5"/>
  <c r="P206" i="5"/>
  <c r="O206" i="5"/>
  <c r="S210" i="5"/>
  <c r="P221" i="5"/>
  <c r="Q221" i="5"/>
  <c r="O224" i="5"/>
  <c r="Q224" i="5"/>
  <c r="P224" i="5"/>
  <c r="Q226" i="5"/>
  <c r="P226" i="5"/>
  <c r="S244" i="5"/>
  <c r="O260" i="5"/>
  <c r="Q260" i="5"/>
  <c r="P265" i="5"/>
  <c r="Q265" i="5"/>
  <c r="O265" i="5"/>
  <c r="S269" i="5"/>
  <c r="Q270" i="5"/>
  <c r="P270" i="5"/>
  <c r="O270" i="5"/>
  <c r="S274" i="5"/>
  <c r="P285" i="5"/>
  <c r="Q285" i="5"/>
  <c r="O288" i="5"/>
  <c r="Q288" i="5"/>
  <c r="P288" i="5"/>
  <c r="Q290" i="5"/>
  <c r="P290" i="5"/>
  <c r="S308" i="5"/>
  <c r="O324" i="5"/>
  <c r="Q324" i="5"/>
  <c r="P329" i="5"/>
  <c r="Q329" i="5"/>
  <c r="O329" i="5"/>
  <c r="S333" i="5"/>
  <c r="Q334" i="5"/>
  <c r="P334" i="5"/>
  <c r="O334" i="5"/>
  <c r="S338" i="5"/>
  <c r="O352" i="5"/>
  <c r="Q352" i="5"/>
  <c r="P352" i="5"/>
  <c r="Q354" i="5"/>
  <c r="P354" i="5"/>
  <c r="S372" i="5"/>
  <c r="O388" i="5"/>
  <c r="Q388" i="5"/>
  <c r="P393" i="5"/>
  <c r="Q393" i="5"/>
  <c r="O393" i="5"/>
  <c r="S397" i="5"/>
  <c r="Q398" i="5"/>
  <c r="P398" i="5"/>
  <c r="O398" i="5"/>
  <c r="O413" i="5"/>
  <c r="P413" i="5"/>
  <c r="Q415" i="5"/>
  <c r="P415" i="5"/>
  <c r="O415" i="5"/>
  <c r="P410" i="5"/>
  <c r="Q410" i="5"/>
  <c r="Q411" i="5"/>
  <c r="O411" i="5"/>
  <c r="S417" i="5"/>
  <c r="O433" i="5"/>
  <c r="Q433" i="5"/>
  <c r="P438" i="5"/>
  <c r="Q438" i="5"/>
  <c r="O438" i="5"/>
  <c r="S442" i="5"/>
  <c r="Q443" i="5"/>
  <c r="P443" i="5"/>
  <c r="O443" i="5"/>
  <c r="S447" i="5"/>
  <c r="S453" i="5"/>
  <c r="P465" i="5"/>
  <c r="O465" i="5"/>
  <c r="Q465" i="5"/>
  <c r="S469" i="5"/>
  <c r="P481" i="5"/>
  <c r="O481" i="5"/>
  <c r="Q481" i="5"/>
  <c r="S485" i="5"/>
  <c r="P497" i="5"/>
  <c r="O497" i="5"/>
  <c r="Q497" i="5"/>
  <c r="S501" i="5"/>
  <c r="P513" i="5"/>
  <c r="O513" i="5"/>
  <c r="Q513" i="5"/>
  <c r="S517" i="5"/>
  <c r="O401" i="5"/>
  <c r="Q401" i="5"/>
  <c r="O417" i="5"/>
  <c r="Q417" i="5"/>
  <c r="P422" i="5"/>
  <c r="Q422" i="5"/>
  <c r="O422" i="5"/>
  <c r="S426" i="5"/>
  <c r="Q427" i="5"/>
  <c r="P427" i="5"/>
  <c r="O427" i="5"/>
  <c r="S431" i="5"/>
  <c r="P442" i="5"/>
  <c r="Q442" i="5"/>
  <c r="O445" i="5"/>
  <c r="Q445" i="5"/>
  <c r="P445" i="5"/>
  <c r="Q447" i="5"/>
  <c r="P447" i="5"/>
  <c r="P453" i="5"/>
  <c r="O453" i="5"/>
  <c r="Q453" i="5"/>
  <c r="S457" i="5"/>
  <c r="P469" i="5"/>
  <c r="O469" i="5"/>
  <c r="Q469" i="5"/>
  <c r="S473" i="5"/>
  <c r="P485" i="5"/>
  <c r="O485" i="5"/>
  <c r="Q485" i="5"/>
  <c r="S489" i="5"/>
  <c r="P501" i="5"/>
  <c r="O501" i="5"/>
  <c r="Q501" i="5"/>
  <c r="S505" i="5"/>
  <c r="P517" i="5"/>
  <c r="O517" i="5"/>
  <c r="Q517" i="5"/>
  <c r="Q450" i="5"/>
  <c r="P450" i="5"/>
  <c r="Q454" i="5"/>
  <c r="P454" i="5"/>
  <c r="Q458" i="5"/>
  <c r="P458" i="5"/>
  <c r="Q462" i="5"/>
  <c r="P462" i="5"/>
  <c r="Q466" i="5"/>
  <c r="P466" i="5"/>
  <c r="Q470" i="5"/>
  <c r="P470" i="5"/>
  <c r="Q474" i="5"/>
  <c r="P474" i="5"/>
  <c r="Q478" i="5"/>
  <c r="P478" i="5"/>
  <c r="Q482" i="5"/>
  <c r="P482" i="5"/>
  <c r="Q486" i="5"/>
  <c r="P486" i="5"/>
  <c r="Q490" i="5"/>
  <c r="P490" i="5"/>
  <c r="Q494" i="5"/>
  <c r="P494" i="5"/>
  <c r="Q498" i="5"/>
  <c r="P498" i="5"/>
  <c r="Q502" i="5"/>
  <c r="Q506" i="5"/>
  <c r="P506" i="5"/>
  <c r="Q510" i="5"/>
  <c r="P510" i="5"/>
  <c r="Q514" i="5"/>
  <c r="P514" i="5"/>
  <c r="Q518" i="5"/>
  <c r="P518" i="5"/>
  <c r="O527" i="5"/>
  <c r="Q527" i="5"/>
  <c r="P666" i="5"/>
  <c r="O666" i="5"/>
  <c r="Q666" i="5"/>
  <c r="P670" i="5"/>
  <c r="O670" i="5"/>
  <c r="Q691" i="5"/>
  <c r="P691" i="5"/>
  <c r="O691" i="5"/>
  <c r="S520" i="5"/>
  <c r="Q521" i="5"/>
  <c r="P521" i="5"/>
  <c r="O521" i="5"/>
  <c r="S525" i="5"/>
  <c r="Q679" i="5"/>
  <c r="P679" i="5"/>
  <c r="S529" i="5"/>
  <c r="P531" i="5"/>
  <c r="O531" i="5"/>
  <c r="P535" i="5"/>
  <c r="O535" i="5"/>
  <c r="P539" i="5"/>
  <c r="O539" i="5"/>
  <c r="P543" i="5"/>
  <c r="O543" i="5"/>
  <c r="P547" i="5"/>
  <c r="O547" i="5"/>
  <c r="P551" i="5"/>
  <c r="O551" i="5"/>
  <c r="P555" i="5"/>
  <c r="O555" i="5"/>
  <c r="P559" i="5"/>
  <c r="O559" i="5"/>
  <c r="P563" i="5"/>
  <c r="O563" i="5"/>
  <c r="P567" i="5"/>
  <c r="O567" i="5"/>
  <c r="P571" i="5"/>
  <c r="O571" i="5"/>
  <c r="P575" i="5"/>
  <c r="O575" i="5"/>
  <c r="P579" i="5"/>
  <c r="O579" i="5"/>
  <c r="P583" i="5"/>
  <c r="O583" i="5"/>
  <c r="P587" i="5"/>
  <c r="O587" i="5"/>
  <c r="P591" i="5"/>
  <c r="O591" i="5"/>
  <c r="P595" i="5"/>
  <c r="O595" i="5"/>
  <c r="P599" i="5"/>
  <c r="O599" i="5"/>
  <c r="P603" i="5"/>
  <c r="O603" i="5"/>
  <c r="P607" i="5"/>
  <c r="O607" i="5"/>
  <c r="P611" i="5"/>
  <c r="O611" i="5"/>
  <c r="P615" i="5"/>
  <c r="O615" i="5"/>
  <c r="P619" i="5"/>
  <c r="O619" i="5"/>
  <c r="P623" i="5"/>
  <c r="O623" i="5"/>
  <c r="Q627" i="5"/>
  <c r="P627" i="5"/>
  <c r="O627" i="5"/>
  <c r="Q635" i="5"/>
  <c r="P635" i="5"/>
  <c r="O635" i="5"/>
  <c r="Q643" i="5"/>
  <c r="P643" i="5"/>
  <c r="O643" i="5"/>
  <c r="Q651" i="5"/>
  <c r="P651" i="5"/>
  <c r="O651" i="5"/>
  <c r="S671" i="5"/>
  <c r="Q687" i="5"/>
  <c r="P687" i="5"/>
  <c r="O687" i="5"/>
  <c r="P690" i="5"/>
  <c r="O690" i="5"/>
  <c r="S518" i="5"/>
  <c r="Q532" i="5"/>
  <c r="P532" i="5"/>
  <c r="Q536" i="5"/>
  <c r="P536" i="5"/>
  <c r="Q540" i="5"/>
  <c r="P540" i="5"/>
  <c r="Q544" i="5"/>
  <c r="P544" i="5"/>
  <c r="Q548" i="5"/>
  <c r="P548" i="5"/>
  <c r="Q552" i="5"/>
  <c r="P552" i="5"/>
  <c r="Q556" i="5"/>
  <c r="P556" i="5"/>
  <c r="Q560" i="5"/>
  <c r="P560" i="5"/>
  <c r="Q564" i="5"/>
  <c r="P564" i="5"/>
  <c r="Q568" i="5"/>
  <c r="P568" i="5"/>
  <c r="Q572" i="5"/>
  <c r="P572" i="5"/>
  <c r="Q576" i="5"/>
  <c r="P576" i="5"/>
  <c r="Q580" i="5"/>
  <c r="P580" i="5"/>
  <c r="Q584" i="5"/>
  <c r="P584" i="5"/>
  <c r="Q588" i="5"/>
  <c r="P588" i="5"/>
  <c r="Q592" i="5"/>
  <c r="P592" i="5"/>
  <c r="Q596" i="5"/>
  <c r="P596" i="5"/>
  <c r="Q600" i="5"/>
  <c r="P600" i="5"/>
  <c r="Q604" i="5"/>
  <c r="P604" i="5"/>
  <c r="Q608" i="5"/>
  <c r="P608" i="5"/>
  <c r="Q612" i="5"/>
  <c r="P612" i="5"/>
  <c r="Q616" i="5"/>
  <c r="P616" i="5"/>
  <c r="Q620" i="5"/>
  <c r="P620" i="5"/>
  <c r="S626" i="5"/>
  <c r="S634" i="5"/>
  <c r="S642" i="5"/>
  <c r="S650" i="5"/>
  <c r="S666" i="5"/>
  <c r="S670" i="5"/>
  <c r="Q671" i="5"/>
  <c r="P671" i="5"/>
  <c r="S679" i="5"/>
  <c r="S686" i="5"/>
  <c r="P658" i="5"/>
  <c r="O658" i="5"/>
  <c r="P662" i="5"/>
  <c r="O662" i="5"/>
  <c r="Q667" i="5"/>
  <c r="P667" i="5"/>
  <c r="P674" i="5"/>
  <c r="O674" i="5"/>
  <c r="Q675" i="5"/>
  <c r="P675" i="5"/>
  <c r="P682" i="5"/>
  <c r="O682" i="5"/>
  <c r="Q683" i="5"/>
  <c r="P683" i="5"/>
  <c r="Q694" i="5"/>
  <c r="P694" i="5"/>
  <c r="P630" i="5"/>
  <c r="O630" i="5"/>
  <c r="Q631" i="5"/>
  <c r="P631" i="5"/>
  <c r="P638" i="5"/>
  <c r="O638" i="5"/>
  <c r="Q639" i="5"/>
  <c r="P639" i="5"/>
  <c r="P646" i="5"/>
  <c r="O646" i="5"/>
  <c r="Q647" i="5"/>
  <c r="P647" i="5"/>
  <c r="P654" i="5"/>
  <c r="O654" i="5"/>
  <c r="Q655" i="5"/>
  <c r="P655" i="5"/>
  <c r="Q659" i="5"/>
  <c r="P659" i="5"/>
  <c r="Q663" i="5"/>
  <c r="P663" i="5"/>
  <c r="Q139" i="5" l="1"/>
  <c r="P139" i="5"/>
  <c r="Q161" i="5"/>
  <c r="S161" i="5"/>
  <c r="P367" i="5"/>
  <c r="S367" i="5"/>
  <c r="Q367" i="5"/>
  <c r="S78" i="5"/>
  <c r="O161" i="5"/>
  <c r="P54" i="5"/>
  <c r="O139" i="5"/>
  <c r="P6" i="5"/>
  <c r="O6" i="5"/>
  <c r="Q6" i="5"/>
  <c r="P82" i="5"/>
  <c r="Q82" i="5"/>
  <c r="O82" i="5"/>
  <c r="P119" i="5"/>
  <c r="Q119" i="5"/>
  <c r="O119" i="5"/>
  <c r="P209" i="5"/>
  <c r="O209" i="5"/>
  <c r="Q209" i="5"/>
  <c r="S209" i="5"/>
  <c r="Q280" i="5"/>
  <c r="O280" i="5"/>
  <c r="P280" i="5"/>
  <c r="O287" i="5"/>
  <c r="P287" i="5"/>
  <c r="S287" i="5"/>
  <c r="Q331" i="5"/>
  <c r="S331" i="5"/>
  <c r="P331" i="5"/>
  <c r="O331" i="5"/>
  <c r="Q36" i="5"/>
  <c r="P36" i="5"/>
  <c r="S36" i="5"/>
  <c r="O36" i="5"/>
  <c r="Q357" i="5"/>
  <c r="P357" i="5"/>
  <c r="S357" i="5"/>
  <c r="Q374" i="5"/>
  <c r="S374" i="5"/>
  <c r="O374" i="5"/>
  <c r="O169" i="5"/>
  <c r="P83" i="5"/>
  <c r="P161" i="5"/>
  <c r="Q78" i="5"/>
  <c r="O83" i="5"/>
  <c r="O30" i="5"/>
  <c r="S30" i="5"/>
  <c r="P35" i="5"/>
  <c r="O35" i="5"/>
  <c r="O47" i="5"/>
  <c r="S47" i="5"/>
  <c r="P75" i="5"/>
  <c r="S75" i="5"/>
  <c r="P81" i="5"/>
  <c r="S81" i="5"/>
  <c r="O85" i="5"/>
  <c r="S85" i="5"/>
  <c r="P85" i="5"/>
  <c r="Q85" i="5"/>
  <c r="O128" i="5"/>
  <c r="Q128" i="5"/>
  <c r="Q155" i="5"/>
  <c r="P155" i="5"/>
  <c r="S169" i="5"/>
  <c r="P164" i="5"/>
  <c r="O164" i="5"/>
  <c r="S164" i="5"/>
  <c r="Q164" i="5"/>
  <c r="O349" i="5"/>
  <c r="S349" i="5"/>
  <c r="P353" i="5"/>
  <c r="Q353" i="5"/>
  <c r="O353" i="5"/>
  <c r="Q355" i="5"/>
  <c r="O355" i="5"/>
  <c r="P502" i="5"/>
  <c r="P349" i="5"/>
  <c r="S381" i="5"/>
  <c r="P169" i="5"/>
  <c r="Q381" i="5"/>
  <c r="Q54" i="5"/>
  <c r="P355" i="5"/>
  <c r="O367" i="5"/>
  <c r="S83" i="5"/>
  <c r="S355" i="5"/>
  <c r="Q11" i="5"/>
  <c r="O11" i="5"/>
  <c r="P11" i="5"/>
  <c r="P44" i="5"/>
  <c r="O44" i="5"/>
  <c r="Q44" i="5"/>
  <c r="S44" i="5"/>
  <c r="P80" i="5"/>
  <c r="O80" i="5"/>
  <c r="Q80" i="5"/>
  <c r="P84" i="5"/>
  <c r="Q84" i="5"/>
  <c r="S84" i="5"/>
  <c r="O84" i="5"/>
  <c r="O23" i="5"/>
  <c r="P23" i="5"/>
  <c r="S82" i="5"/>
  <c r="S195" i="5"/>
  <c r="S201" i="5"/>
  <c r="Q231" i="5"/>
  <c r="O231" i="5"/>
  <c r="Q234" i="5"/>
  <c r="P234" i="5"/>
  <c r="O234" i="5"/>
  <c r="S314" i="5"/>
  <c r="P40" i="5"/>
  <c r="O57" i="5"/>
  <c r="Q115" i="5"/>
  <c r="S139" i="5"/>
  <c r="S256" i="5"/>
  <c r="P140" i="5"/>
  <c r="Q140" i="5"/>
  <c r="O335" i="5"/>
  <c r="P335" i="5"/>
  <c r="S502" i="5"/>
  <c r="Q541" i="5"/>
  <c r="O541" i="5"/>
  <c r="Q586" i="5"/>
  <c r="S586" i="5"/>
  <c r="P504" i="5"/>
  <c r="Q504" i="5"/>
  <c r="O191" i="5"/>
  <c r="O323" i="5"/>
  <c r="S429" i="5"/>
  <c r="Q682" i="5"/>
  <c r="S682" i="5"/>
  <c r="S428" i="5"/>
  <c r="S538" i="5"/>
  <c r="S541" i="5"/>
  <c r="Q652" i="5"/>
  <c r="S652" i="5"/>
  <c r="P416" i="5"/>
  <c r="F29" i="11"/>
  <c r="F35" i="11" s="1"/>
  <c r="C2" i="11"/>
</calcChain>
</file>

<file path=xl/sharedStrings.xml><?xml version="1.0" encoding="utf-8"?>
<sst xmlns="http://schemas.openxmlformats.org/spreadsheetml/2006/main" count="1759" uniqueCount="1420">
  <si>
    <t>Comments / remarks</t>
  </si>
  <si>
    <t>Steven Newhouse or</t>
  </si>
  <si>
    <t>plane</t>
  </si>
  <si>
    <t>train</t>
  </si>
  <si>
    <t>car</t>
  </si>
  <si>
    <t>yes</t>
  </si>
  <si>
    <t>no</t>
  </si>
  <si>
    <t>Travel request</t>
  </si>
  <si>
    <t>Miscellaneous</t>
  </si>
  <si>
    <t>Fill in after your travel and take the receipts/invoices to the financial administration</t>
  </si>
  <si>
    <t>Additional costs (taxi, train, bus)</t>
  </si>
  <si>
    <t>Destination (city, country)</t>
  </si>
  <si>
    <t>bus</t>
  </si>
  <si>
    <t>time:</t>
  </si>
  <si>
    <t>Expenses and receipts</t>
  </si>
  <si>
    <t>none</t>
  </si>
  <si>
    <t>currency</t>
  </si>
  <si>
    <t>amount</t>
  </si>
  <si>
    <t>hotel</t>
  </si>
  <si>
    <t>exchange rate</t>
  </si>
  <si>
    <t>€</t>
  </si>
  <si>
    <t>Afghanistan</t>
  </si>
  <si>
    <t>Albanië</t>
  </si>
  <si>
    <t>Algerije</t>
  </si>
  <si>
    <t>Angola</t>
  </si>
  <si>
    <t>Argentinië</t>
  </si>
  <si>
    <t>Armenië</t>
  </si>
  <si>
    <t>Australië</t>
  </si>
  <si>
    <t>Azerbeidzjan</t>
  </si>
  <si>
    <t>Bahrein</t>
  </si>
  <si>
    <t>Bangladesh</t>
  </si>
  <si>
    <t>Belarus</t>
  </si>
  <si>
    <t>Benin</t>
  </si>
  <si>
    <t>Bhutan</t>
  </si>
  <si>
    <t>Bolivia</t>
  </si>
  <si>
    <t>Bosnië en Herzegovina</t>
  </si>
  <si>
    <t>Botswana</t>
  </si>
  <si>
    <t>Brazilië</t>
  </si>
  <si>
    <t>Brunei</t>
  </si>
  <si>
    <t>Bulgarije</t>
  </si>
  <si>
    <t>Burkina Faso</t>
  </si>
  <si>
    <t>Burundi</t>
  </si>
  <si>
    <t>Cambodja</t>
  </si>
  <si>
    <t>Canada</t>
  </si>
  <si>
    <t>Centraal-Afrikaanse Republiek</t>
  </si>
  <si>
    <t>Chili</t>
  </si>
  <si>
    <t>China</t>
  </si>
  <si>
    <t>Colombia</t>
  </si>
  <si>
    <t>Comoren</t>
  </si>
  <si>
    <t>Congo-Brazaville</t>
  </si>
  <si>
    <t>Congo-Kinshasa</t>
  </si>
  <si>
    <t>Cookeilanden</t>
  </si>
  <si>
    <t>Costa Rica</t>
  </si>
  <si>
    <t>Cuba</t>
  </si>
  <si>
    <t>Cyprus</t>
  </si>
  <si>
    <t>Djibouti</t>
  </si>
  <si>
    <t>Dominicaanse Republiek</t>
  </si>
  <si>
    <t>Duitsland</t>
  </si>
  <si>
    <t>Ecuador</t>
  </si>
  <si>
    <t>Egypte</t>
  </si>
  <si>
    <t>El Salvador</t>
  </si>
  <si>
    <t>Equatoriaal-Guinea</t>
  </si>
  <si>
    <t>Eritrea</t>
  </si>
  <si>
    <t>Estland</t>
  </si>
  <si>
    <t>Ethiopië</t>
  </si>
  <si>
    <t>Fiji</t>
  </si>
  <si>
    <t>Filipijnen</t>
  </si>
  <si>
    <t>Finland</t>
  </si>
  <si>
    <t>Frankrijk</t>
  </si>
  <si>
    <t>Frans-Guyana</t>
  </si>
  <si>
    <t>Gabon</t>
  </si>
  <si>
    <t>Gambia</t>
  </si>
  <si>
    <t>Georgië</t>
  </si>
  <si>
    <t>Ghana</t>
  </si>
  <si>
    <t>Griekenland</t>
  </si>
  <si>
    <t>Groot-Brittannië (en Noord-Ierland)</t>
  </si>
  <si>
    <t>Guatemala</t>
  </si>
  <si>
    <t>Guinee</t>
  </si>
  <si>
    <t>Guinee-Bissau</t>
  </si>
  <si>
    <t>Guyana</t>
  </si>
  <si>
    <t>Haïti</t>
  </si>
  <si>
    <t>Honduras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</si>
  <si>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</si>
  <si>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</si>
  <si>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</si>
  <si>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</si>
  <si>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</si>
  <si>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</si>
  <si>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</si>
  <si>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</si>
  <si>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</si>
  <si>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</si>
  <si>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Jordanië</t>
  </si>
  <si>
    <t>Kaapverdië</t>
  </si>
  <si>
    <t>Kameroen</t>
  </si>
  <si>
    <t>Kazachstan</t>
  </si>
  <si>
    <t>Kenia</t>
  </si>
  <si>
    <t>Kiribati</t>
  </si>
  <si>
    <t>Kosovo</t>
  </si>
  <si>
    <t>Kroatië</t>
  </si>
  <si>
    <t>Koeweit</t>
  </si>
  <si>
    <t>Kyrgyzstan</t>
  </si>
  <si>
    <t>Laos</t>
  </si>
  <si>
    <t>Lesotho</t>
  </si>
  <si>
    <t>Letland</t>
  </si>
  <si>
    <t>Libanon</t>
  </si>
  <si>
    <t>Liberia</t>
  </si>
  <si>
    <t>Libië</t>
  </si>
  <si>
    <t>Litouwen</t>
  </si>
  <si>
    <t>Macedonië</t>
  </si>
  <si>
    <t>Madagascar</t>
  </si>
  <si>
    <t>Malawi</t>
  </si>
  <si>
    <t>Malediven</t>
  </si>
  <si>
    <t>Maleisië</t>
  </si>
  <si>
    <t>Mali</t>
  </si>
  <si>
    <t>Marokko</t>
  </si>
  <si>
    <t>Marshalleilanden</t>
  </si>
  <si>
    <t>Mauritanië</t>
  </si>
  <si>
    <t>Mauritius</t>
  </si>
  <si>
    <t>Mexico</t>
  </si>
  <si>
    <t>Micronesia</t>
  </si>
  <si>
    <t>Moldavië</t>
  </si>
  <si>
    <t>Mongolië</t>
  </si>
  <si>
    <t>Montenegro</t>
  </si>
  <si>
    <t>Mozambique</t>
  </si>
  <si>
    <t>Myanmar</t>
  </si>
  <si>
    <t>Namibië</t>
  </si>
  <si>
    <t>Nepal</t>
  </si>
  <si>
    <t>Nicaragua</t>
  </si>
  <si>
    <t>Nieuw-Zeeland</t>
  </si>
  <si>
    <t>Niger</t>
  </si>
  <si>
    <t>Nigeria</t>
  </si>
  <si>
    <t>Noord-Korea</t>
  </si>
  <si>
    <t>Noordelijke Marianen</t>
  </si>
  <si>
    <t>Oeganda</t>
  </si>
  <si>
    <t>Oekraïne</t>
  </si>
  <si>
    <t>Oezbekistan</t>
  </si>
  <si>
    <t>Oman</t>
  </si>
  <si>
    <t>Oost-Timor</t>
  </si>
  <si>
    <t>Pakistan</t>
  </si>
  <si>
    <t>Palau</t>
  </si>
  <si>
    <t>Panama</t>
  </si>
  <si>
    <t>Papoea-Nieuw-Guinea</t>
  </si>
  <si>
    <t>Paraguay</t>
  </si>
  <si>
    <t>Peru</t>
  </si>
  <si>
    <t>Polen</t>
  </si>
  <si>
    <t>Qatar</t>
  </si>
  <si>
    <t>Roemenië</t>
  </si>
  <si>
    <t>Rusland</t>
  </si>
  <si>
    <t>Rwanda</t>
  </si>
  <si>
    <t>Salomonseilanden</t>
  </si>
  <si>
    <t>Samoa</t>
  </si>
  <si>
    <t>Sao Tomé en Principe</t>
  </si>
  <si>
    <t>Saudi-Arabië</t>
  </si>
  <si>
    <t>Senegal</t>
  </si>
  <si>
    <t>Servië</t>
  </si>
  <si>
    <t>Sierra Leone</t>
  </si>
  <si>
    <t>Slovenië</t>
  </si>
  <si>
    <t>Slowakije</t>
  </si>
  <si>
    <t>Somalië</t>
  </si>
  <si>
    <t>Spanje</t>
  </si>
  <si>
    <t>Sri Lanka</t>
  </si>
  <si>
    <t>Sudan</t>
  </si>
  <si>
    <t>Suriname</t>
  </si>
  <si>
    <t>Swaziland</t>
  </si>
  <si>
    <t>Syrië</t>
  </si>
  <si>
    <t>Tadzjikistan</t>
  </si>
  <si>
    <t>Tanzania</t>
  </si>
  <si>
    <t>Thailand</t>
  </si>
  <si>
    <t>Togo</t>
  </si>
  <si>
    <t>Tonga</t>
  </si>
  <si>
    <t>Trinidad en Tobago</t>
  </si>
  <si>
    <t>Tsjaad</t>
  </si>
  <si>
    <t>Tsjechië</t>
  </si>
  <si>
    <t>Tunesië</t>
  </si>
  <si>
    <t>Turkmenistan</t>
  </si>
  <si>
    <t>Turks- en Caicoseilanden</t>
  </si>
  <si>
    <t>Turkije</t>
  </si>
  <si>
    <t>Tuvalu</t>
  </si>
  <si>
    <t>Uruguay</t>
  </si>
  <si>
    <t>Vanuatu</t>
  </si>
  <si>
    <t>Venezuela</t>
  </si>
  <si>
    <t>Verenigd Koninkrijk</t>
  </si>
  <si>
    <t>(zie Groot-Brittannië)</t>
  </si>
  <si>
    <t>Verenigde Arabische Emiraten</t>
  </si>
  <si>
    <t>Verenigde Staten van Amerika</t>
  </si>
  <si>
    <t>Vietnam</t>
  </si>
  <si>
    <t>Westbank en Gazastrook</t>
  </si>
  <si>
    <t>Zambia</t>
  </si>
  <si>
    <t>Zimbabwe</t>
  </si>
  <si>
    <t>Zuid-Afrika</t>
  </si>
  <si>
    <t>Zuid-Korea</t>
  </si>
  <si>
    <t>Zweden</t>
  </si>
  <si>
    <t>Kabul</t>
  </si>
  <si>
    <t>Overige</t>
  </si>
  <si>
    <t>Tirana</t>
  </si>
  <si>
    <t>Algiers</t>
  </si>
  <si>
    <t>Amerikaans-Samoa</t>
  </si>
  <si>
    <t>Luanda</t>
  </si>
  <si>
    <t>Anguilla</t>
  </si>
  <si>
    <t>Antigua</t>
  </si>
  <si>
    <t>Jerevan</t>
  </si>
  <si>
    <t>Aruba</t>
  </si>
  <si>
    <t>Melbourne</t>
  </si>
  <si>
    <t>Canberra</t>
  </si>
  <si>
    <t>Sydney</t>
  </si>
  <si>
    <t>Bakoe</t>
  </si>
  <si>
    <t>Bahama's</t>
  </si>
  <si>
    <t>Manama</t>
  </si>
  <si>
    <t>Dhaka</t>
  </si>
  <si>
    <t>Barbados</t>
  </si>
  <si>
    <t>Minsk</t>
  </si>
  <si>
    <t>België</t>
  </si>
  <si>
    <t>Belize</t>
  </si>
  <si>
    <t>Cotonou</t>
  </si>
  <si>
    <t>Bermuda</t>
  </si>
  <si>
    <t>Thimpu</t>
  </si>
  <si>
    <t>Sarajevo</t>
  </si>
  <si>
    <t>Mostar</t>
  </si>
  <si>
    <t>Travnik</t>
  </si>
  <si>
    <t>Zenica</t>
  </si>
  <si>
    <t>Gaberone</t>
  </si>
  <si>
    <t>Brasilia</t>
  </si>
  <si>
    <t>Sofia</t>
  </si>
  <si>
    <t>Bourgas</t>
  </si>
  <si>
    <t>Plovdiv</t>
  </si>
  <si>
    <t>Roese</t>
  </si>
  <si>
    <t>Varna</t>
  </si>
  <si>
    <t>Ouagadougou</t>
  </si>
  <si>
    <t>Bujumbura</t>
  </si>
  <si>
    <t>Phnom-Penh</t>
  </si>
  <si>
    <t>Ottawa</t>
  </si>
  <si>
    <t>Banff</t>
  </si>
  <si>
    <t>Calgary</t>
  </si>
  <si>
    <t>Edmonson</t>
  </si>
  <si>
    <t>Halifax</t>
  </si>
  <si>
    <t>Montreal</t>
  </si>
  <si>
    <t>Toronto</t>
  </si>
  <si>
    <t>Vancouver</t>
  </si>
  <si>
    <t>Caymaneilanden</t>
  </si>
  <si>
    <t>Bangui</t>
  </si>
  <si>
    <t>Santiago</t>
  </si>
  <si>
    <t>Peking</t>
  </si>
  <si>
    <t>Macao</t>
  </si>
  <si>
    <t>Bogotá</t>
  </si>
  <si>
    <t>Moroni</t>
  </si>
  <si>
    <t>Brazzaville</t>
  </si>
  <si>
    <t>Kinshasa</t>
  </si>
  <si>
    <t>Rarotonga</t>
  </si>
  <si>
    <t>Havana</t>
  </si>
  <si>
    <t>Nicosia</t>
  </si>
  <si>
    <t>Denemarken</t>
  </si>
  <si>
    <t>Dominica</t>
  </si>
  <si>
    <t>Berlijn</t>
  </si>
  <si>
    <t>Bonn</t>
  </si>
  <si>
    <t>Frankfurt</t>
  </si>
  <si>
    <t>Hamburg</t>
  </si>
  <si>
    <t>Keulen</t>
  </si>
  <si>
    <t>München</t>
  </si>
  <si>
    <t>Quito</t>
  </si>
  <si>
    <t>Caïro</t>
  </si>
  <si>
    <t>Malabo</t>
  </si>
  <si>
    <t>Asmara</t>
  </si>
  <si>
    <t>Tallinn</t>
  </si>
  <si>
    <t>Parnu</t>
  </si>
  <si>
    <t>Suva</t>
  </si>
  <si>
    <t>Manila</t>
  </si>
  <si>
    <t>Helsinki</t>
  </si>
  <si>
    <t>Parijs</t>
  </si>
  <si>
    <t>Cayenne</t>
  </si>
  <si>
    <t>Frans-Polynesië</t>
  </si>
  <si>
    <t>Libreville</t>
  </si>
  <si>
    <t>Banjul</t>
  </si>
  <si>
    <t>Tiflis</t>
  </si>
  <si>
    <t>Bakuriani</t>
  </si>
  <si>
    <t>Batumi</t>
  </si>
  <si>
    <t>Chakvi</t>
  </si>
  <si>
    <t>Gudauri</t>
  </si>
  <si>
    <t>Koboeleti</t>
  </si>
  <si>
    <t>Koetaisi</t>
  </si>
  <si>
    <t>Poti</t>
  </si>
  <si>
    <t>Accra</t>
  </si>
  <si>
    <t>Gibraltar</t>
  </si>
  <si>
    <t>Grenada</t>
  </si>
  <si>
    <t>Athene</t>
  </si>
  <si>
    <t>Groenland</t>
  </si>
  <si>
    <t>Londen</t>
  </si>
  <si>
    <t>Guadeloupe</t>
  </si>
  <si>
    <t>Guam</t>
  </si>
  <si>
    <t>Conakry</t>
  </si>
  <si>
    <t>Bissau</t>
  </si>
  <si>
    <t>Georgetown</t>
  </si>
  <si>
    <t>Port-au-Prince</t>
  </si>
  <si>
    <t>Tegucigalpa</t>
  </si>
  <si>
    <t>Hongarije</t>
  </si>
  <si>
    <t>Ierland</t>
  </si>
  <si>
    <t>Jakarta</t>
  </si>
  <si>
    <t>Bagdad</t>
  </si>
  <si>
    <t>Teheran</t>
  </si>
  <si>
    <t>Haifa</t>
  </si>
  <si>
    <t>Herzliya</t>
  </si>
  <si>
    <t>Jeruzalem</t>
  </si>
  <si>
    <t>Tiberias</t>
  </si>
  <si>
    <t>Rome</t>
  </si>
  <si>
    <t>Florence</t>
  </si>
  <si>
    <t>Napels</t>
  </si>
  <si>
    <t>Palermo</t>
  </si>
  <si>
    <t>Triëst</t>
  </si>
  <si>
    <t>Turijn</t>
  </si>
  <si>
    <t>Venetië</t>
  </si>
  <si>
    <t>Abidjan</t>
  </si>
  <si>
    <t>Kingston</t>
  </si>
  <si>
    <t>Tokio</t>
  </si>
  <si>
    <t>Fukuoka</t>
  </si>
  <si>
    <t>Kobe</t>
  </si>
  <si>
    <t>Kyoto</t>
  </si>
  <si>
    <t>Nagoya</t>
  </si>
  <si>
    <t>Osaka</t>
  </si>
  <si>
    <t>Yokohama</t>
  </si>
  <si>
    <t>Sana'a</t>
  </si>
  <si>
    <t>Amman</t>
  </si>
  <si>
    <t>Praia</t>
  </si>
  <si>
    <t>Yaoundé</t>
  </si>
  <si>
    <t>Douala</t>
  </si>
  <si>
    <t>Astana</t>
  </si>
  <si>
    <t>Nairobi</t>
  </si>
  <si>
    <t>Pristina</t>
  </si>
  <si>
    <t>Zagreb</t>
  </si>
  <si>
    <t>Dubrovnik</t>
  </si>
  <si>
    <t>Opatija</t>
  </si>
  <si>
    <t>Split</t>
  </si>
  <si>
    <t>Koewait-stad</t>
  </si>
  <si>
    <t>Bishkek</t>
  </si>
  <si>
    <t>Vientiane</t>
  </si>
  <si>
    <t>Maseru</t>
  </si>
  <si>
    <t>Riga</t>
  </si>
  <si>
    <t>Beiroet</t>
  </si>
  <si>
    <t>Monrovia</t>
  </si>
  <si>
    <t>Tripoli</t>
  </si>
  <si>
    <t>Vilnius</t>
  </si>
  <si>
    <t>Luxemburg</t>
  </si>
  <si>
    <t>Skopje</t>
  </si>
  <si>
    <t>Mavrovo</t>
  </si>
  <si>
    <t>Ohrid</t>
  </si>
  <si>
    <t>Antanarivo</t>
  </si>
  <si>
    <t>Lilongwe</t>
  </si>
  <si>
    <t>Malé</t>
  </si>
  <si>
    <t>Bamako</t>
  </si>
  <si>
    <t>Malta</t>
  </si>
  <si>
    <t>Rabat</t>
  </si>
  <si>
    <t>Majuro</t>
  </si>
  <si>
    <t>Martinique</t>
  </si>
  <si>
    <t>Nouakchott</t>
  </si>
  <si>
    <t>Mexico-Stad</t>
  </si>
  <si>
    <t>Truk</t>
  </si>
  <si>
    <t>Chisinau</t>
  </si>
  <si>
    <t>Monaco</t>
  </si>
  <si>
    <t>Podgorica</t>
  </si>
  <si>
    <t>Bar</t>
  </si>
  <si>
    <t>Budva</t>
  </si>
  <si>
    <t>Kotor</t>
  </si>
  <si>
    <t>Kolasin</t>
  </si>
  <si>
    <t>Montserrat</t>
  </si>
  <si>
    <t>Maputo</t>
  </si>
  <si>
    <t>Windhoek</t>
  </si>
  <si>
    <t>Nauru</t>
  </si>
  <si>
    <t>Kathmandu</t>
  </si>
  <si>
    <t>Managua</t>
  </si>
  <si>
    <t>Nieuw-Caledonië</t>
  </si>
  <si>
    <t>Wellington</t>
  </si>
  <si>
    <t>Auckland</t>
  </si>
  <si>
    <t>Christchurch</t>
  </si>
  <si>
    <t>Niamey</t>
  </si>
  <si>
    <t>Abuja</t>
  </si>
  <si>
    <t>Lagos</t>
  </si>
  <si>
    <t>Niue</t>
  </si>
  <si>
    <t>Pyongyang</t>
  </si>
  <si>
    <t>Noorwegen</t>
  </si>
  <si>
    <t>Saipan</t>
  </si>
  <si>
    <t>Kampala</t>
  </si>
  <si>
    <t>Tasjkent</t>
  </si>
  <si>
    <t>Muscat</t>
  </si>
  <si>
    <t>Oostenrijk</t>
  </si>
  <si>
    <t>Dili</t>
  </si>
  <si>
    <t>Islamabad</t>
  </si>
  <si>
    <t>Karachi</t>
  </si>
  <si>
    <t>Koror</t>
  </si>
  <si>
    <t>Panamá</t>
  </si>
  <si>
    <t>Asunción</t>
  </si>
  <si>
    <t>Lima</t>
  </si>
  <si>
    <t>Warschau</t>
  </si>
  <si>
    <t>Gdansk</t>
  </si>
  <si>
    <t>Krakau</t>
  </si>
  <si>
    <t>Poznan</t>
  </si>
  <si>
    <t>Wroclaw</t>
  </si>
  <si>
    <t>Portugal</t>
  </si>
  <si>
    <t>Doha</t>
  </si>
  <si>
    <t>Réunion</t>
  </si>
  <si>
    <t>Boekarest</t>
  </si>
  <si>
    <t>Moskou</t>
  </si>
  <si>
    <t>Basjkortostan</t>
  </si>
  <si>
    <t>Irkoetsk</t>
  </si>
  <si>
    <t>Kamchatka</t>
  </si>
  <si>
    <t>Kazan</t>
  </si>
  <si>
    <t>Kemorovo</t>
  </si>
  <si>
    <t>Krasnodar</t>
  </si>
  <si>
    <t>Moermansk</t>
  </si>
  <si>
    <t>Novosibirsk</t>
  </si>
  <si>
    <t>Perm</t>
  </si>
  <si>
    <t>Rostov</t>
  </si>
  <si>
    <t>Sacha</t>
  </si>
  <si>
    <t>Saratov</t>
  </si>
  <si>
    <t>Sotsji</t>
  </si>
  <si>
    <t>St.Petersburg</t>
  </si>
  <si>
    <t>Vladivostok</t>
  </si>
  <si>
    <t>Voronezj</t>
  </si>
  <si>
    <t>Kigali</t>
  </si>
  <si>
    <t>Honiara</t>
  </si>
  <si>
    <t>Apia</t>
  </si>
  <si>
    <t>Principe</t>
  </si>
  <si>
    <t>Dakar</t>
  </si>
  <si>
    <t>Belgrado</t>
  </si>
  <si>
    <t>Seychellen</t>
  </si>
  <si>
    <t>Freetown</t>
  </si>
  <si>
    <t>Singapore</t>
  </si>
  <si>
    <t>Ljubljana</t>
  </si>
  <si>
    <t>Bled</t>
  </si>
  <si>
    <t>Portoroz</t>
  </si>
  <si>
    <t>Bratislava</t>
  </si>
  <si>
    <t>Mogadishu</t>
  </si>
  <si>
    <t>Madrid</t>
  </si>
  <si>
    <t>Barcelona</t>
  </si>
  <si>
    <t>València</t>
  </si>
  <si>
    <t>Colombo</t>
  </si>
  <si>
    <t>St.Kitts/Nevis</t>
  </si>
  <si>
    <t>St.Lucia</t>
  </si>
  <si>
    <t>St.Vincent/Grenada</t>
  </si>
  <si>
    <t>Khartoum</t>
  </si>
  <si>
    <t>Paramaribo</t>
  </si>
  <si>
    <t>Mbabane</t>
  </si>
  <si>
    <t>Damascus</t>
  </si>
  <si>
    <t>Dushanbe</t>
  </si>
  <si>
    <t>Tahiti</t>
  </si>
  <si>
    <t>Taiwan</t>
  </si>
  <si>
    <t>Bangkok</t>
  </si>
  <si>
    <t>Lomé</t>
  </si>
  <si>
    <t>Tokelau-eilanden</t>
  </si>
  <si>
    <t>Vava’u</t>
  </si>
  <si>
    <t>Trinidad</t>
  </si>
  <si>
    <t>Tobago</t>
  </si>
  <si>
    <t>N’djamena</t>
  </si>
  <si>
    <t>Praag</t>
  </si>
  <si>
    <t>Brno</t>
  </si>
  <si>
    <t>Olomouc</t>
  </si>
  <si>
    <t>Ostrava</t>
  </si>
  <si>
    <t>Tunis</t>
  </si>
  <si>
    <t>Asjchabad</t>
  </si>
  <si>
    <t>Providenciales</t>
  </si>
  <si>
    <t>Ankara</t>
  </si>
  <si>
    <t>Antalya</t>
  </si>
  <si>
    <t>Bursa</t>
  </si>
  <si>
    <t>Istanbul</t>
  </si>
  <si>
    <t>Izmir</t>
  </si>
  <si>
    <t>Funafuti</t>
  </si>
  <si>
    <t>Montevideo</t>
  </si>
  <si>
    <t>Colonia</t>
  </si>
  <si>
    <t>Salto</t>
  </si>
  <si>
    <t>Caracas</t>
  </si>
  <si>
    <t>Boston</t>
  </si>
  <si>
    <t>Chicago</t>
  </si>
  <si>
    <t>Honolulu</t>
  </si>
  <si>
    <t>Miami</t>
  </si>
  <si>
    <t>Philadelphia</t>
  </si>
  <si>
    <t>Hanoi</t>
  </si>
  <si>
    <t>Gazastrook</t>
  </si>
  <si>
    <t>Jericho</t>
  </si>
  <si>
    <t>IJsland</t>
  </si>
  <si>
    <t>Lusaka</t>
  </si>
  <si>
    <t>Harare</t>
  </si>
  <si>
    <t>Pretoria</t>
  </si>
  <si>
    <t>Durban</t>
  </si>
  <si>
    <t>Johannesburg</t>
  </si>
  <si>
    <t>Kaapstad</t>
  </si>
  <si>
    <t>Rustenburg</t>
  </si>
  <si>
    <t>Ulindi</t>
  </si>
  <si>
    <t>Seoul</t>
  </si>
  <si>
    <t>Stockholm</t>
  </si>
  <si>
    <t>Gothenburg</t>
  </si>
  <si>
    <t>Malmö</t>
  </si>
  <si>
    <t>Zwitserland</t>
  </si>
  <si>
    <t>Buenos Aires</t>
  </si>
  <si>
    <t>La Paz</t>
  </si>
  <si>
    <t>Banja Luka</t>
  </si>
  <si>
    <t>Rio de Janeiro</t>
  </si>
  <si>
    <t>Sao Paulo</t>
  </si>
  <si>
    <t>Bandar Seri Begawan</t>
  </si>
  <si>
    <t>Veliko Tarnavo</t>
  </si>
  <si>
    <t>Stara Zagora</t>
  </si>
  <si>
    <t>Canarische Eilanden</t>
  </si>
  <si>
    <t>Hong kong</t>
  </si>
  <si>
    <t>San José</t>
  </si>
  <si>
    <t>Santo Domingo</t>
  </si>
  <si>
    <t>San Salvador</t>
  </si>
  <si>
    <t>Addis Abeba</t>
  </si>
  <si>
    <t>(City) Guatemala</t>
  </si>
  <si>
    <t>San Pedro Sula</t>
  </si>
  <si>
    <t>New Delhi</t>
  </si>
  <si>
    <t>Bali (hele eiland)</t>
  </si>
  <si>
    <t>Tel Aviv</t>
  </si>
  <si>
    <t>Milaan en Porto Ercole</t>
  </si>
  <si>
    <t>Alma Ata</t>
  </si>
  <si>
    <t>Nederlandse Antillen</t>
  </si>
  <si>
    <t>Port Moresby</t>
  </si>
  <si>
    <t>Puerto Rico</t>
  </si>
  <si>
    <t>Nizjni Novgorod</t>
  </si>
  <si>
    <t>Kiritimati (=Christmas)</t>
  </si>
  <si>
    <t>Overige eilanden</t>
  </si>
  <si>
    <t>Maagdeneilanden (Amerikaanse)</t>
  </si>
  <si>
    <t>Maagdeneilanden (Britse)</t>
  </si>
  <si>
    <t>Kuala Lumpur</t>
  </si>
  <si>
    <t>Port Louis</t>
  </si>
  <si>
    <t>Ulan Bator</t>
  </si>
  <si>
    <t>Hergec Novi</t>
  </si>
  <si>
    <t>Yangon (=Rangoon)</t>
  </si>
  <si>
    <t>Kyjiv (= Kiew)</t>
  </si>
  <si>
    <t>Sao Tomé</t>
  </si>
  <si>
    <t>Ar Riaad (=Riyadh)</t>
  </si>
  <si>
    <t>San Sebastian</t>
  </si>
  <si>
    <t>Dar es Salaam</t>
  </si>
  <si>
    <t>Cesky Krumlov</t>
  </si>
  <si>
    <t>Karlovy Vary</t>
  </si>
  <si>
    <t>Grand Turk</t>
  </si>
  <si>
    <t>Zuidoostelijk Anatolia</t>
  </si>
  <si>
    <t>Punta del Este</t>
  </si>
  <si>
    <t>Port Villa</t>
  </si>
  <si>
    <t>Oost Londen</t>
  </si>
  <si>
    <t>Port Elizabeth</t>
  </si>
  <si>
    <t>Wallis en Futuna</t>
  </si>
  <si>
    <t>Westbank overige</t>
  </si>
  <si>
    <t>Washington D.C.</t>
  </si>
  <si>
    <t>Los Angeles</t>
  </si>
  <si>
    <t>New York</t>
  </si>
  <si>
    <t>San Francisco</t>
  </si>
  <si>
    <t>Abu Dhabi</t>
  </si>
  <si>
    <t>dinner allowance</t>
  </si>
  <si>
    <t>lunch allowance</t>
  </si>
  <si>
    <t>sundries allowance</t>
  </si>
  <si>
    <t>Substance allowance</t>
  </si>
  <si>
    <t>UN rate for other expenses than accommodation (rounded to the nearest euro) as published by the International Civil Service Commission</t>
  </si>
  <si>
    <t>Albania</t>
  </si>
  <si>
    <t>Algeria</t>
  </si>
  <si>
    <t>American Samoa</t>
  </si>
  <si>
    <t>Argentina</t>
  </si>
  <si>
    <t>Armenia</t>
  </si>
  <si>
    <t>Australia</t>
  </si>
  <si>
    <t>Azerbaijan</t>
  </si>
  <si>
    <t>Bahamas</t>
  </si>
  <si>
    <t>Bahrain</t>
  </si>
  <si>
    <t>Belgium</t>
  </si>
  <si>
    <t>Bosnia and Herzegovina</t>
  </si>
  <si>
    <t>Brazil</t>
  </si>
  <si>
    <t>Bulgaria</t>
  </si>
  <si>
    <t>Cambodia</t>
  </si>
  <si>
    <t>Canary Islands</t>
  </si>
  <si>
    <t>Cayman Islands</t>
  </si>
  <si>
    <t>Central African Republic</t>
  </si>
  <si>
    <t>Chile</t>
  </si>
  <si>
    <t>Comoros</t>
  </si>
  <si>
    <t>Congo Brazaville</t>
  </si>
  <si>
    <t>Cook Islands</t>
  </si>
  <si>
    <t>Denmark</t>
  </si>
  <si>
    <t>Dominican Republic</t>
  </si>
  <si>
    <t>Germany</t>
  </si>
  <si>
    <t>Egypt</t>
  </si>
  <si>
    <t>Equatorial Guinea</t>
  </si>
  <si>
    <t>Estonia</t>
  </si>
  <si>
    <t>Ethiopia</t>
  </si>
  <si>
    <t>Philippines</t>
  </si>
  <si>
    <t>France</t>
  </si>
  <si>
    <t>French Guiana</t>
  </si>
  <si>
    <t>French Polynesia</t>
  </si>
  <si>
    <t>Georgia</t>
  </si>
  <si>
    <t>Greece</t>
  </si>
  <si>
    <t>Greenland</t>
  </si>
  <si>
    <t>Great Britain (and Northern Ireland)</t>
  </si>
  <si>
    <t>Guinea</t>
  </si>
  <si>
    <t>Guinea-Bissau</t>
  </si>
  <si>
    <t>Haiti</t>
  </si>
  <si>
    <t>Hungary</t>
  </si>
  <si>
    <t>Ireland</t>
  </si>
  <si>
    <t>Indonesia</t>
  </si>
  <si>
    <t>Iraq</t>
  </si>
  <si>
    <t>Israel</t>
  </si>
  <si>
    <t>Italy</t>
  </si>
  <si>
    <t>Ivory Coast</t>
  </si>
  <si>
    <t>Yemen</t>
  </si>
  <si>
    <t>Jordan</t>
  </si>
  <si>
    <t>Cape Verde</t>
  </si>
  <si>
    <t>Cameroon</t>
  </si>
  <si>
    <t>Kazakhstan</t>
  </si>
  <si>
    <t>Kenya</t>
  </si>
  <si>
    <t>Croatia</t>
  </si>
  <si>
    <t>Kuwait</t>
  </si>
  <si>
    <t>Latvia</t>
  </si>
  <si>
    <t>Lebanon</t>
  </si>
  <si>
    <t>Libya</t>
  </si>
  <si>
    <t>Lithuania</t>
  </si>
  <si>
    <t>Luxembourg</t>
  </si>
  <si>
    <t>Virgin Islands (U.S.)</t>
  </si>
  <si>
    <t>Virgin Islands (British)</t>
  </si>
  <si>
    <t>Macedonia</t>
  </si>
  <si>
    <t>Maldives</t>
  </si>
  <si>
    <t>Malaysia</t>
  </si>
  <si>
    <t>Morocco</t>
  </si>
  <si>
    <t>Marshall Islands</t>
  </si>
  <si>
    <t>Mauritania</t>
  </si>
  <si>
    <t>Moldova</t>
  </si>
  <si>
    <t>Mongolia</t>
  </si>
  <si>
    <t>Namibia</t>
  </si>
  <si>
    <t>Netherlands Antilles</t>
  </si>
  <si>
    <t>New Caledonia</t>
  </si>
  <si>
    <t>New Zealand</t>
  </si>
  <si>
    <t>North Korea</t>
  </si>
  <si>
    <t>Norway</t>
  </si>
  <si>
    <t>Northern Marianas</t>
  </si>
  <si>
    <t>Uganda</t>
  </si>
  <si>
    <t>Ukraine</t>
  </si>
  <si>
    <t>Uzbekistan</t>
  </si>
  <si>
    <t>Austria</t>
  </si>
  <si>
    <t>East Timor</t>
  </si>
  <si>
    <t>Papua New Guinea</t>
  </si>
  <si>
    <t>Poland</t>
  </si>
  <si>
    <t>Romania</t>
  </si>
  <si>
    <t>Russia</t>
  </si>
  <si>
    <t>Solomon Islands</t>
  </si>
  <si>
    <t>Sao Tome and Principe</t>
  </si>
  <si>
    <t>Saudi Arabia</t>
  </si>
  <si>
    <t>Serbia</t>
  </si>
  <si>
    <t>Seychelles</t>
  </si>
  <si>
    <t>Slovenia</t>
  </si>
  <si>
    <t>Slovakia</t>
  </si>
  <si>
    <t>Somalia</t>
  </si>
  <si>
    <t>Spain</t>
  </si>
  <si>
    <t>St.Kitts / Nevis</t>
  </si>
  <si>
    <t>St. Vincent / Grenada</t>
  </si>
  <si>
    <t>Syria</t>
  </si>
  <si>
    <t>Tadjikistan</t>
  </si>
  <si>
    <t>Tokelau Islands</t>
  </si>
  <si>
    <t>Trinidad and Tobago</t>
  </si>
  <si>
    <t>Czech Republic</t>
  </si>
  <si>
    <t>Tunisia</t>
  </si>
  <si>
    <t>Turks and Caicos Islands</t>
  </si>
  <si>
    <t>Turkey</t>
  </si>
  <si>
    <t>United Kingdom</t>
  </si>
  <si>
    <t>United Arab Emirates</t>
  </si>
  <si>
    <t>USA</t>
  </si>
  <si>
    <t>Wallis and Futuna</t>
  </si>
  <si>
    <t>West Bank and Gaza Strip</t>
  </si>
  <si>
    <t>Iceland</t>
  </si>
  <si>
    <t>South Africa</t>
  </si>
  <si>
    <t>South Korea</t>
  </si>
  <si>
    <t>Sweden</t>
  </si>
  <si>
    <t>Switzerland</t>
  </si>
  <si>
    <t>Annex I countries belonging to the transit scheme by 01.04.2010</t>
  </si>
  <si>
    <t>Country or territory</t>
  </si>
  <si>
    <t>Maximum amount accommodation costs in euros</t>
  </si>
  <si>
    <t>Amount remaining costs in euros</t>
  </si>
  <si>
    <t>dinner</t>
  </si>
  <si>
    <t>lunch</t>
  </si>
  <si>
    <t>sundries</t>
  </si>
  <si>
    <t>substance</t>
  </si>
  <si>
    <t>Nikhef</t>
  </si>
  <si>
    <t>sum</t>
  </si>
  <si>
    <t xml:space="preserve">   Kabul</t>
  </si>
  <si>
    <t xml:space="preserve">   Tirana</t>
  </si>
  <si>
    <t xml:space="preserve">   Algiers</t>
  </si>
  <si>
    <t xml:space="preserve">   Luanda</t>
  </si>
  <si>
    <t xml:space="preserve">   Buenos Aires</t>
  </si>
  <si>
    <t xml:space="preserve">   Yerevan</t>
  </si>
  <si>
    <t xml:space="preserve">   Melbourne</t>
  </si>
  <si>
    <t xml:space="preserve">   Canberra</t>
  </si>
  <si>
    <t xml:space="preserve">   Sydney</t>
  </si>
  <si>
    <t xml:space="preserve">   Baku</t>
  </si>
  <si>
    <t xml:space="preserve">   Manama</t>
  </si>
  <si>
    <t xml:space="preserve">   Dhaka</t>
  </si>
  <si>
    <t xml:space="preserve">   Minsk</t>
  </si>
  <si>
    <t xml:space="preserve">   Cotonou</t>
  </si>
  <si>
    <t xml:space="preserve">   Thimpu</t>
  </si>
  <si>
    <t xml:space="preserve">   La Paz</t>
  </si>
  <si>
    <t xml:space="preserve">   Sarajevo</t>
  </si>
  <si>
    <t xml:space="preserve">   Banja Luka</t>
  </si>
  <si>
    <t xml:space="preserve">   Mostar</t>
  </si>
  <si>
    <t xml:space="preserve">   Travnik</t>
  </si>
  <si>
    <t xml:space="preserve">   Zenica</t>
  </si>
  <si>
    <t xml:space="preserve">   Gaberone</t>
  </si>
  <si>
    <t xml:space="preserve">   Brasilia</t>
  </si>
  <si>
    <t xml:space="preserve">   Bandar Seri Begawan</t>
  </si>
  <si>
    <t xml:space="preserve">   Sofia</t>
  </si>
  <si>
    <t xml:space="preserve">   Bourgas</t>
  </si>
  <si>
    <t xml:space="preserve">   Plovdiv</t>
  </si>
  <si>
    <t xml:space="preserve">   Rousse</t>
  </si>
  <si>
    <t xml:space="preserve">   Stara Zagora</t>
  </si>
  <si>
    <t xml:space="preserve">   Varna</t>
  </si>
  <si>
    <t xml:space="preserve">   Ouagadougou</t>
  </si>
  <si>
    <t xml:space="preserve">   Bujumbura</t>
  </si>
  <si>
    <t xml:space="preserve">   Phnom Penh</t>
  </si>
  <si>
    <t xml:space="preserve">   Ottawa</t>
  </si>
  <si>
    <t xml:space="preserve">   Banff</t>
  </si>
  <si>
    <t xml:space="preserve">   Calgary</t>
  </si>
  <si>
    <t xml:space="preserve">   Edmonson</t>
  </si>
  <si>
    <t xml:space="preserve">   Halifax</t>
  </si>
  <si>
    <t xml:space="preserve">   Montreal</t>
  </si>
  <si>
    <t xml:space="preserve">   Toronto</t>
  </si>
  <si>
    <t xml:space="preserve">   Vancouver</t>
  </si>
  <si>
    <t xml:space="preserve">   Bangui</t>
  </si>
  <si>
    <t xml:space="preserve">   Santiago</t>
  </si>
  <si>
    <t xml:space="preserve">   Peking</t>
  </si>
  <si>
    <t xml:space="preserve">   Hong kong</t>
  </si>
  <si>
    <t xml:space="preserve">   Macao</t>
  </si>
  <si>
    <t xml:space="preserve">   Bogotá</t>
  </si>
  <si>
    <t xml:space="preserve">   Moroni</t>
  </si>
  <si>
    <t xml:space="preserve">   Brazzaville</t>
  </si>
  <si>
    <t xml:space="preserve">   Berlin</t>
  </si>
  <si>
    <t xml:space="preserve">   Bonn</t>
  </si>
  <si>
    <t xml:space="preserve">   Hamburg</t>
  </si>
  <si>
    <t xml:space="preserve">   Munich</t>
  </si>
  <si>
    <t xml:space="preserve">   Quito</t>
  </si>
  <si>
    <t xml:space="preserve">   Cairo</t>
  </si>
  <si>
    <t xml:space="preserve">   San Salvador</t>
  </si>
  <si>
    <t xml:space="preserve">   Malabo</t>
  </si>
  <si>
    <t xml:space="preserve">   Asmara</t>
  </si>
  <si>
    <t xml:space="preserve">   Tallinn</t>
  </si>
  <si>
    <t xml:space="preserve">   Parnu</t>
  </si>
  <si>
    <t xml:space="preserve">   Addis Ababa</t>
  </si>
  <si>
    <t xml:space="preserve">   Suva</t>
  </si>
  <si>
    <t xml:space="preserve">   Manila</t>
  </si>
  <si>
    <t xml:space="preserve">   Helsinki</t>
  </si>
  <si>
    <t xml:space="preserve">   Paris</t>
  </si>
  <si>
    <t xml:space="preserve">   Cayenne</t>
  </si>
  <si>
    <t xml:space="preserve">   Libreville</t>
  </si>
  <si>
    <t xml:space="preserve">   Banjul</t>
  </si>
  <si>
    <t xml:space="preserve">   Tiflis</t>
  </si>
  <si>
    <t xml:space="preserve">   Bakuriani</t>
  </si>
  <si>
    <t xml:space="preserve">   Batumi</t>
  </si>
  <si>
    <t xml:space="preserve">   Gudauri</t>
  </si>
  <si>
    <t xml:space="preserve">   Kobuleti   </t>
  </si>
  <si>
    <t xml:space="preserve">   Accra</t>
  </si>
  <si>
    <t xml:space="preserve">   Athens</t>
  </si>
  <si>
    <t xml:space="preserve">   London</t>
  </si>
  <si>
    <t xml:space="preserve">   (City) Guatemala</t>
  </si>
  <si>
    <t xml:space="preserve">   Conakry</t>
  </si>
  <si>
    <t xml:space="preserve">   Bissau</t>
  </si>
  <si>
    <t xml:space="preserve">   Georgetown</t>
  </si>
  <si>
    <t xml:space="preserve">   Port-au-Prince</t>
  </si>
  <si>
    <t xml:space="preserve">   Tegucigalpa</t>
  </si>
  <si>
    <t xml:space="preserve">   San Pedro Sula</t>
  </si>
  <si>
    <t xml:space="preserve">   New Delhi</t>
  </si>
  <si>
    <t xml:space="preserve">   Jakarta</t>
  </si>
  <si>
    <t xml:space="preserve">   Baghdad</t>
  </si>
  <si>
    <t xml:space="preserve">   Tehran</t>
  </si>
  <si>
    <t xml:space="preserve">   Tel Aviv</t>
  </si>
  <si>
    <t xml:space="preserve">   Haifa</t>
  </si>
  <si>
    <t xml:space="preserve">   Herzliya</t>
  </si>
  <si>
    <t xml:space="preserve">   Jerusalem</t>
  </si>
  <si>
    <t xml:space="preserve">   Tiberias</t>
  </si>
  <si>
    <t xml:space="preserve">   Rome</t>
  </si>
  <si>
    <t xml:space="preserve">   Florence</t>
  </si>
  <si>
    <t xml:space="preserve">   Milan and Porto Ercole</t>
  </si>
  <si>
    <t xml:space="preserve">   Naples</t>
  </si>
  <si>
    <t xml:space="preserve">   Palermo</t>
  </si>
  <si>
    <t xml:space="preserve">   Trieste</t>
  </si>
  <si>
    <t xml:space="preserve">   Turin</t>
  </si>
  <si>
    <t xml:space="preserve">   Venice</t>
  </si>
  <si>
    <t xml:space="preserve">   Abidjan</t>
  </si>
  <si>
    <t xml:space="preserve">   Kingston</t>
  </si>
  <si>
    <t xml:space="preserve">   Tokyo</t>
  </si>
  <si>
    <t xml:space="preserve">   Fukuoka</t>
  </si>
  <si>
    <t xml:space="preserve">   Kobe</t>
  </si>
  <si>
    <t xml:space="preserve">   Kyoto</t>
  </si>
  <si>
    <t xml:space="preserve">   Nagoya</t>
  </si>
  <si>
    <t xml:space="preserve">   Osaka</t>
  </si>
  <si>
    <t xml:space="preserve">   Yokohama</t>
  </si>
  <si>
    <t xml:space="preserve">   Sana'a</t>
  </si>
  <si>
    <t xml:space="preserve">   Amman</t>
  </si>
  <si>
    <t xml:space="preserve">   Praia</t>
  </si>
  <si>
    <t xml:space="preserve">   Yaounde</t>
  </si>
  <si>
    <t xml:space="preserve">   Douala</t>
  </si>
  <si>
    <t xml:space="preserve">   Astana</t>
  </si>
  <si>
    <t xml:space="preserve">   Nairobi</t>
  </si>
  <si>
    <t xml:space="preserve">   Kiritimati (Christmas =)</t>
  </si>
  <si>
    <t xml:space="preserve">   Pristina</t>
  </si>
  <si>
    <t xml:space="preserve">   Zagreb</t>
  </si>
  <si>
    <t xml:space="preserve">   Dubrovnik</t>
  </si>
  <si>
    <t xml:space="preserve">   Opatija</t>
  </si>
  <si>
    <t xml:space="preserve">   Split</t>
  </si>
  <si>
    <t xml:space="preserve">   Kuwayt City</t>
  </si>
  <si>
    <t xml:space="preserve">   Kyrgyzstan</t>
  </si>
  <si>
    <t xml:space="preserve">   Bishkek</t>
  </si>
  <si>
    <t xml:space="preserve">   Vientiane</t>
  </si>
  <si>
    <t xml:space="preserve">   Maseru</t>
  </si>
  <si>
    <t xml:space="preserve">   Riga</t>
  </si>
  <si>
    <t xml:space="preserve">   Beirut</t>
  </si>
  <si>
    <t xml:space="preserve">   Monrovia</t>
  </si>
  <si>
    <t xml:space="preserve">   Tripoli</t>
  </si>
  <si>
    <t xml:space="preserve">   Vilnius</t>
  </si>
  <si>
    <t xml:space="preserve">   Skopje</t>
  </si>
  <si>
    <t xml:space="preserve">   Mavrovo</t>
  </si>
  <si>
    <t xml:space="preserve">   Ohrid</t>
  </si>
  <si>
    <t xml:space="preserve">   Antanarivo</t>
  </si>
  <si>
    <t xml:space="preserve">   Lilongwe</t>
  </si>
  <si>
    <t xml:space="preserve">   Male</t>
  </si>
  <si>
    <t xml:space="preserve">   Kuala Lumpur</t>
  </si>
  <si>
    <t xml:space="preserve">   Bamako</t>
  </si>
  <si>
    <t xml:space="preserve">   Rebate</t>
  </si>
  <si>
    <t xml:space="preserve">   Majuro</t>
  </si>
  <si>
    <t xml:space="preserve">   Nouakchott</t>
  </si>
  <si>
    <t xml:space="preserve">   Port Louis</t>
  </si>
  <si>
    <t xml:space="preserve">   Mexico City</t>
  </si>
  <si>
    <t xml:space="preserve">   Truk</t>
  </si>
  <si>
    <t xml:space="preserve">   Chisinau</t>
  </si>
  <si>
    <t xml:space="preserve">   Ulan Bator</t>
  </si>
  <si>
    <t xml:space="preserve">   Podgorica</t>
  </si>
  <si>
    <t xml:space="preserve">   Bar</t>
  </si>
  <si>
    <t xml:space="preserve">   Budva</t>
  </si>
  <si>
    <t xml:space="preserve">   Hergec Novi</t>
  </si>
  <si>
    <t xml:space="preserve">   Kotor</t>
  </si>
  <si>
    <t xml:space="preserve">   Kolasin</t>
  </si>
  <si>
    <t xml:space="preserve">   Maputo</t>
  </si>
  <si>
    <t xml:space="preserve">   Yangon (Rangoon =)</t>
  </si>
  <si>
    <t xml:space="preserve">   Windhoek</t>
  </si>
  <si>
    <t xml:space="preserve">   Kathmandu</t>
  </si>
  <si>
    <t xml:space="preserve">   Managua</t>
  </si>
  <si>
    <t xml:space="preserve">   Wellington</t>
  </si>
  <si>
    <t xml:space="preserve">   Auckland</t>
  </si>
  <si>
    <t xml:space="preserve">   Christchurch</t>
  </si>
  <si>
    <t xml:space="preserve">   Niamey</t>
  </si>
  <si>
    <t xml:space="preserve">   Abuja</t>
  </si>
  <si>
    <t xml:space="preserve">   Pyongyang</t>
  </si>
  <si>
    <t xml:space="preserve">   Saipan</t>
  </si>
  <si>
    <t xml:space="preserve">   Kampala</t>
  </si>
  <si>
    <t xml:space="preserve">   Kyjiv (Kiev =)</t>
  </si>
  <si>
    <t xml:space="preserve">   Tashkent</t>
  </si>
  <si>
    <t xml:space="preserve">   Muscat</t>
  </si>
  <si>
    <t xml:space="preserve">   Dili</t>
  </si>
  <si>
    <t xml:space="preserve">   Islamabad</t>
  </si>
  <si>
    <t xml:space="preserve">   Panamá</t>
  </si>
  <si>
    <t xml:space="preserve">   Port Moresby</t>
  </si>
  <si>
    <t xml:space="preserve">   Asuncion</t>
  </si>
  <si>
    <t xml:space="preserve">   Lima</t>
  </si>
  <si>
    <t xml:space="preserve">   Warsaw</t>
  </si>
  <si>
    <t xml:space="preserve">   Doha</t>
  </si>
  <si>
    <t xml:space="preserve">   Reunion</t>
  </si>
  <si>
    <t xml:space="preserve">   Bucharest</t>
  </si>
  <si>
    <t xml:space="preserve">   Moscow</t>
  </si>
  <si>
    <t xml:space="preserve">   Bashkortostan</t>
  </si>
  <si>
    <t xml:space="preserve">   Irkutsk</t>
  </si>
  <si>
    <t xml:space="preserve">   Kamchatka</t>
  </si>
  <si>
    <t xml:space="preserve">   Kazan</t>
  </si>
  <si>
    <t xml:space="preserve">   Kemorovo</t>
  </si>
  <si>
    <t xml:space="preserve">   Krasnodar</t>
  </si>
  <si>
    <t xml:space="preserve">   Murmansk</t>
  </si>
  <si>
    <t xml:space="preserve">   Nizhny Novgorod</t>
  </si>
  <si>
    <t xml:space="preserve">   Novosibirsk</t>
  </si>
  <si>
    <t xml:space="preserve">   Permian</t>
  </si>
  <si>
    <t xml:space="preserve">   Rostov</t>
  </si>
  <si>
    <t xml:space="preserve">   Sacha</t>
  </si>
  <si>
    <t xml:space="preserve">   Saratov</t>
  </si>
  <si>
    <t xml:space="preserve">   Sochi</t>
  </si>
  <si>
    <t xml:space="preserve">   St.Petersburg</t>
  </si>
  <si>
    <t xml:space="preserve">   Vladivostok</t>
  </si>
  <si>
    <t xml:space="preserve">   Voronezh</t>
  </si>
  <si>
    <t xml:space="preserve">   Kigali</t>
  </si>
  <si>
    <t xml:space="preserve">   Honiara</t>
  </si>
  <si>
    <t xml:space="preserve">   Apia</t>
  </si>
  <si>
    <t xml:space="preserve">   Sao Tome</t>
  </si>
  <si>
    <t xml:space="preserve">   Principle</t>
  </si>
  <si>
    <t xml:space="preserve">   Ar Riyadh (Riyadh =)</t>
  </si>
  <si>
    <t xml:space="preserve">   Dakar</t>
  </si>
  <si>
    <t xml:space="preserve">   Belgrade</t>
  </si>
  <si>
    <t xml:space="preserve">   Sierra Leone</t>
  </si>
  <si>
    <t xml:space="preserve">   Freetown</t>
  </si>
  <si>
    <t xml:space="preserve">   Ljubljana</t>
  </si>
  <si>
    <t xml:space="preserve">   Bled</t>
  </si>
  <si>
    <t xml:space="preserve">   Portoroz</t>
  </si>
  <si>
    <t xml:space="preserve">   Bratislava</t>
  </si>
  <si>
    <t xml:space="preserve">   Mogadishu</t>
  </si>
  <si>
    <t xml:space="preserve">   Madrid</t>
  </si>
  <si>
    <t xml:space="preserve">   Barcelona</t>
  </si>
  <si>
    <t xml:space="preserve">   San Sebastian</t>
  </si>
  <si>
    <t xml:space="preserve">   València</t>
  </si>
  <si>
    <t xml:space="preserve">   Colombo</t>
  </si>
  <si>
    <t xml:space="preserve">   Khartoum</t>
  </si>
  <si>
    <t xml:space="preserve">   Paramaribo</t>
  </si>
  <si>
    <t xml:space="preserve">   Mbabane</t>
  </si>
  <si>
    <t xml:space="preserve">   Damascus</t>
  </si>
  <si>
    <t xml:space="preserve">   Dushanbe</t>
  </si>
  <si>
    <t xml:space="preserve">   Dar es Salaam</t>
  </si>
  <si>
    <t xml:space="preserve">   Bangkok</t>
  </si>
  <si>
    <t xml:space="preserve">   Lome</t>
  </si>
  <si>
    <t xml:space="preserve">   Tonga</t>
  </si>
  <si>
    <t xml:space="preserve">   Vava'u</t>
  </si>
  <si>
    <t xml:space="preserve">   Trinidad</t>
  </si>
  <si>
    <t xml:space="preserve">   Tobago</t>
  </si>
  <si>
    <t xml:space="preserve">   Chad</t>
  </si>
  <si>
    <t xml:space="preserve">   N'djamena</t>
  </si>
  <si>
    <t xml:space="preserve">   Prague</t>
  </si>
  <si>
    <t xml:space="preserve">   Brno</t>
  </si>
  <si>
    <t xml:space="preserve">   Cesky Krumlov</t>
  </si>
  <si>
    <t xml:space="preserve">   Karlovy Vary</t>
  </si>
  <si>
    <t xml:space="preserve">   Olomouc</t>
  </si>
  <si>
    <t xml:space="preserve">   Ostrava</t>
  </si>
  <si>
    <t xml:space="preserve">   Tunis   </t>
  </si>
  <si>
    <t xml:space="preserve">   Ashgabat</t>
  </si>
  <si>
    <t xml:space="preserve">   Grand Turk</t>
  </si>
  <si>
    <t xml:space="preserve">   Providenciales</t>
  </si>
  <si>
    <t xml:space="preserve">   Ankara</t>
  </si>
  <si>
    <t xml:space="preserve">   Antalya</t>
  </si>
  <si>
    <t xml:space="preserve">   Bursa</t>
  </si>
  <si>
    <t xml:space="preserve">   Istanbul</t>
  </si>
  <si>
    <t xml:space="preserve">   Izmir</t>
  </si>
  <si>
    <t xml:space="preserve">   Southeast Anatolia</t>
  </si>
  <si>
    <t xml:space="preserve">   Funafuti</t>
  </si>
  <si>
    <t xml:space="preserve">   Montevideo</t>
  </si>
  <si>
    <t xml:space="preserve">   Colonia</t>
  </si>
  <si>
    <t xml:space="preserve">   Punta del Este</t>
  </si>
  <si>
    <t xml:space="preserve">   Summersault</t>
  </si>
  <si>
    <t xml:space="preserve">   Port Villa</t>
  </si>
  <si>
    <t xml:space="preserve">   Caracas</t>
  </si>
  <si>
    <t xml:space="preserve">   (See Great Britain)</t>
  </si>
  <si>
    <t xml:space="preserve">   Abu Dhabi</t>
  </si>
  <si>
    <t xml:space="preserve">   Washington D.C.</t>
  </si>
  <si>
    <t xml:space="preserve">   Boston</t>
  </si>
  <si>
    <t xml:space="preserve">   Chicago</t>
  </si>
  <si>
    <t xml:space="preserve">   Honolulu</t>
  </si>
  <si>
    <t xml:space="preserve">   Los Angeles</t>
  </si>
  <si>
    <t xml:space="preserve">   Miami</t>
  </si>
  <si>
    <t xml:space="preserve">   New York</t>
  </si>
  <si>
    <t xml:space="preserve">   Philadelphia</t>
  </si>
  <si>
    <t xml:space="preserve">   San Francisco</t>
  </si>
  <si>
    <t xml:space="preserve">   Hanoi</t>
  </si>
  <si>
    <t xml:space="preserve">   Gaza Strip</t>
  </si>
  <si>
    <t xml:space="preserve">   Jericho</t>
  </si>
  <si>
    <t xml:space="preserve">   Lusaka</t>
  </si>
  <si>
    <t xml:space="preserve">   Harare</t>
  </si>
  <si>
    <t xml:space="preserve">   Pretoria</t>
  </si>
  <si>
    <t xml:space="preserve">   Durban</t>
  </si>
  <si>
    <t xml:space="preserve">   Johannesburg</t>
  </si>
  <si>
    <t xml:space="preserve">   Cape Town</t>
  </si>
  <si>
    <t xml:space="preserve">   East London</t>
  </si>
  <si>
    <t xml:space="preserve">   Port Elizabeth</t>
  </si>
  <si>
    <t xml:space="preserve">   Rustenburg</t>
  </si>
  <si>
    <t xml:space="preserve">   Ulindi</t>
  </si>
  <si>
    <t xml:space="preserve">   Seoul</t>
  </si>
  <si>
    <t xml:space="preserve">   Stockholm</t>
  </si>
  <si>
    <t xml:space="preserve">   Kinshasa</t>
  </si>
  <si>
    <t xml:space="preserve">   Rarotonga</t>
  </si>
  <si>
    <t xml:space="preserve">   San Jose</t>
  </si>
  <si>
    <t xml:space="preserve">   Havana</t>
  </si>
  <si>
    <t xml:space="preserve">   Nicosia</t>
  </si>
  <si>
    <t xml:space="preserve">   Djibouti</t>
  </si>
  <si>
    <t xml:space="preserve">   Santo Domingo</t>
  </si>
  <si>
    <t xml:space="preserve">   West Bank</t>
  </si>
  <si>
    <t xml:space="preserve">   Other Afghanistan</t>
  </si>
  <si>
    <t xml:space="preserve">   Other Albania</t>
  </si>
  <si>
    <t xml:space="preserve">   Other Algeria</t>
  </si>
  <si>
    <t xml:space="preserve">   Other Angola</t>
  </si>
  <si>
    <t xml:space="preserve">   Other Argentina</t>
  </si>
  <si>
    <t xml:space="preserve">   Other Armenia</t>
  </si>
  <si>
    <t xml:space="preserve">   Other Australia</t>
  </si>
  <si>
    <t xml:space="preserve">   Other Azerbaijan</t>
  </si>
  <si>
    <t xml:space="preserve">   Other Bangladesh</t>
  </si>
  <si>
    <t xml:space="preserve">   Other Belarus</t>
  </si>
  <si>
    <t xml:space="preserve">   Other Benin</t>
  </si>
  <si>
    <t xml:space="preserve">   Other Bhutan</t>
  </si>
  <si>
    <t xml:space="preserve">   Other Bolivia</t>
  </si>
  <si>
    <t xml:space="preserve">   Other Bosnia and Herzegovina</t>
  </si>
  <si>
    <t xml:space="preserve">   Other Botswana</t>
  </si>
  <si>
    <t xml:space="preserve">   Other Brazil</t>
  </si>
  <si>
    <t xml:space="preserve">   Other Brunei</t>
  </si>
  <si>
    <t xml:space="preserve">   Other Burkina Faso</t>
  </si>
  <si>
    <t xml:space="preserve">   Other Burundi</t>
  </si>
  <si>
    <t xml:space="preserve">   Other Cambodia</t>
  </si>
  <si>
    <t xml:space="preserve">   Other Cameroon</t>
  </si>
  <si>
    <t xml:space="preserve">   Other Canada</t>
  </si>
  <si>
    <t xml:space="preserve">   Other Cape Verde</t>
  </si>
  <si>
    <t xml:space="preserve">   Other Central African Republic</t>
  </si>
  <si>
    <t xml:space="preserve">   Other Chile</t>
  </si>
  <si>
    <t xml:space="preserve">   Other China</t>
  </si>
  <si>
    <t xml:space="preserve">   Other Colombia</t>
  </si>
  <si>
    <t xml:space="preserve">   Other Comoros</t>
  </si>
  <si>
    <t xml:space="preserve">   Other Congo Brazaville</t>
  </si>
  <si>
    <t xml:space="preserve">   Other Congo-Kinshasa</t>
  </si>
  <si>
    <t xml:space="preserve">   Other Cook Island</t>
  </si>
  <si>
    <t xml:space="preserve">   Other Costa Rica</t>
  </si>
  <si>
    <t xml:space="preserve">   Other Croatia</t>
  </si>
  <si>
    <t xml:space="preserve">   Other Cuba</t>
  </si>
  <si>
    <t xml:space="preserve">   Other Cyprus</t>
  </si>
  <si>
    <t xml:space="preserve">   Other Czech Republic</t>
  </si>
  <si>
    <t xml:space="preserve">   Other Djibouti</t>
  </si>
  <si>
    <t xml:space="preserve">   Other Dominican Republic</t>
  </si>
  <si>
    <t xml:space="preserve">   Other Germany</t>
  </si>
  <si>
    <t xml:space="preserve">   Other East Timor</t>
  </si>
  <si>
    <t xml:space="preserve">   Other Ecuador</t>
  </si>
  <si>
    <t xml:space="preserve">   Other Egypt</t>
  </si>
  <si>
    <t xml:space="preserve">   Other El Salvador</t>
  </si>
  <si>
    <t xml:space="preserve">   Other Equatorial Guinea</t>
  </si>
  <si>
    <t xml:space="preserve">   Other Eritrea</t>
  </si>
  <si>
    <t xml:space="preserve">   Other Estonia</t>
  </si>
  <si>
    <t xml:space="preserve">   Other Ethiopia</t>
  </si>
  <si>
    <t xml:space="preserve">   Other Fiji</t>
  </si>
  <si>
    <t xml:space="preserve">   Other Finland</t>
  </si>
  <si>
    <t xml:space="preserve">   Other France</t>
  </si>
  <si>
    <t xml:space="preserve">   Other French Guiana</t>
  </si>
  <si>
    <t xml:space="preserve">   Other Gabon</t>
  </si>
  <si>
    <t xml:space="preserve">   Other Gambia</t>
  </si>
  <si>
    <t xml:space="preserve">   Other Georgia</t>
  </si>
  <si>
    <t xml:space="preserve">   Other Ghana</t>
  </si>
  <si>
    <t xml:space="preserve">   Other Greece</t>
  </si>
  <si>
    <t xml:space="preserve">   Other Great Brittain</t>
  </si>
  <si>
    <t xml:space="preserve">   Other Guatemala</t>
  </si>
  <si>
    <t xml:space="preserve">   Other Guinea</t>
  </si>
  <si>
    <t xml:space="preserve"> Guinea-Bissau</t>
  </si>
  <si>
    <t xml:space="preserve">   Other Guyana</t>
  </si>
  <si>
    <t xml:space="preserve">   Other Haiti</t>
  </si>
  <si>
    <t xml:space="preserve">   Other Honduras</t>
  </si>
  <si>
    <t xml:space="preserve">   Other India</t>
  </si>
  <si>
    <t xml:space="preserve">   Other Indonesia</t>
  </si>
  <si>
    <t xml:space="preserve">   Other Iraq</t>
  </si>
  <si>
    <t xml:space="preserve">   Other Iran</t>
  </si>
  <si>
    <t xml:space="preserve">   Other Israel</t>
  </si>
  <si>
    <t xml:space="preserve">   Other Italy</t>
  </si>
  <si>
    <t xml:space="preserve">   Other Ivory Coast</t>
  </si>
  <si>
    <t xml:space="preserve"> Jamaica</t>
  </si>
  <si>
    <t xml:space="preserve">   Other Japan</t>
  </si>
  <si>
    <t xml:space="preserve">   Other Jordan</t>
  </si>
  <si>
    <t xml:space="preserve">   Other  Kazakhstan</t>
  </si>
  <si>
    <t xml:space="preserve">   Other Kenya</t>
  </si>
  <si>
    <t xml:space="preserve">   Other Kiribati islands</t>
  </si>
  <si>
    <t xml:space="preserve">   Other Kosovo</t>
  </si>
  <si>
    <t xml:space="preserve">   Other Kuwait</t>
  </si>
  <si>
    <t xml:space="preserve">   Other Laos</t>
  </si>
  <si>
    <t xml:space="preserve">   Other Latvia</t>
  </si>
  <si>
    <t xml:space="preserve">   Other Lebanon</t>
  </si>
  <si>
    <t xml:space="preserve">   Other Lesotho</t>
  </si>
  <si>
    <t xml:space="preserve">   Other Liberia</t>
  </si>
  <si>
    <t xml:space="preserve">   Other Libya</t>
  </si>
  <si>
    <t xml:space="preserve">   Other Lithuania</t>
  </si>
  <si>
    <t xml:space="preserve">   Other Macedonia</t>
  </si>
  <si>
    <t xml:space="preserve">   Other Madagascar</t>
  </si>
  <si>
    <t xml:space="preserve">   Other Malawi</t>
  </si>
  <si>
    <t xml:space="preserve">   Other Malaysia</t>
  </si>
  <si>
    <t xml:space="preserve">   Other Maldives</t>
  </si>
  <si>
    <t xml:space="preserve">   Other Mali</t>
  </si>
  <si>
    <t xml:space="preserve">   Other Marshall Islands</t>
  </si>
  <si>
    <t xml:space="preserve">   Other Mauritania</t>
  </si>
  <si>
    <t xml:space="preserve">   Other Mauritius</t>
  </si>
  <si>
    <t xml:space="preserve">   Other Mexico</t>
  </si>
  <si>
    <t xml:space="preserve">   Other Micronesia</t>
  </si>
  <si>
    <t xml:space="preserve">   Other Moldova</t>
  </si>
  <si>
    <t xml:space="preserve">   Other Mongolia</t>
  </si>
  <si>
    <t xml:space="preserve">   Other Montenegro</t>
  </si>
  <si>
    <t xml:space="preserve">   Other Morocco</t>
  </si>
  <si>
    <t xml:space="preserve">   Other Mozambique</t>
  </si>
  <si>
    <t xml:space="preserve">   Other Myanmar</t>
  </si>
  <si>
    <t xml:space="preserve">   Other Namibia</t>
  </si>
  <si>
    <t xml:space="preserve">   Other Nepal</t>
  </si>
  <si>
    <t xml:space="preserve">   Other New Zealand</t>
  </si>
  <si>
    <t xml:space="preserve">   Other Nicaragua</t>
  </si>
  <si>
    <t xml:space="preserve">   Other Niger</t>
  </si>
  <si>
    <t xml:space="preserve">   Other Nigeria</t>
  </si>
  <si>
    <t xml:space="preserve">   Other North Korea</t>
  </si>
  <si>
    <t xml:space="preserve">   Other Northern Marianas</t>
  </si>
  <si>
    <t xml:space="preserve">   Other Oman</t>
  </si>
  <si>
    <t xml:space="preserve">   Other Pakistan</t>
  </si>
  <si>
    <t xml:space="preserve">   Other Palau</t>
  </si>
  <si>
    <t xml:space="preserve">   Other Panamá</t>
  </si>
  <si>
    <t xml:space="preserve">   Other Papua New Guinea</t>
  </si>
  <si>
    <t xml:space="preserve">   Other Paraguay</t>
  </si>
  <si>
    <t xml:space="preserve">   Other Peru</t>
  </si>
  <si>
    <t xml:space="preserve">   Other Philippines</t>
  </si>
  <si>
    <t xml:space="preserve">   Other Poland</t>
  </si>
  <si>
    <t xml:space="preserve">   Other Romania</t>
  </si>
  <si>
    <t xml:space="preserve">   Other Russia</t>
  </si>
  <si>
    <t xml:space="preserve">   Other Rwanda</t>
  </si>
  <si>
    <t xml:space="preserve">   Other Samoa</t>
  </si>
  <si>
    <t xml:space="preserve">   Other Sao Tome and Principe</t>
  </si>
  <si>
    <t xml:space="preserve">   Other Saudi Arabia</t>
  </si>
  <si>
    <t xml:space="preserve">   Other Senegal</t>
  </si>
  <si>
    <t xml:space="preserve">   Other Serbia</t>
  </si>
  <si>
    <t xml:space="preserve">   Other Seychelles</t>
  </si>
  <si>
    <t xml:space="preserve">   Other Slovakia</t>
  </si>
  <si>
    <t xml:space="preserve">   Other Slovenia</t>
  </si>
  <si>
    <t xml:space="preserve">   Other Solomon Islands</t>
  </si>
  <si>
    <t xml:space="preserve">   Other Somalia</t>
  </si>
  <si>
    <t xml:space="preserve">   Other South Africa</t>
  </si>
  <si>
    <t xml:space="preserve">   Other South Korea</t>
  </si>
  <si>
    <t xml:space="preserve">   Other Spain</t>
  </si>
  <si>
    <t xml:space="preserve">   Other Sri Lanka</t>
  </si>
  <si>
    <t xml:space="preserve">   Other Sudan</t>
  </si>
  <si>
    <t xml:space="preserve">   Other Suriname</t>
  </si>
  <si>
    <t xml:space="preserve">   Other Swaziland</t>
  </si>
  <si>
    <t xml:space="preserve">   Other Sweden</t>
  </si>
  <si>
    <t xml:space="preserve">   Other Syria</t>
  </si>
  <si>
    <t xml:space="preserve">   Other Tadjikistan</t>
  </si>
  <si>
    <t xml:space="preserve">   Other Tanzania</t>
  </si>
  <si>
    <t xml:space="preserve">   Other Thailand</t>
  </si>
  <si>
    <t xml:space="preserve">   Other Togo</t>
  </si>
  <si>
    <t xml:space="preserve">   Other Tokelau Islands</t>
  </si>
  <si>
    <t xml:space="preserve">   Other Trinidad and Tobago</t>
  </si>
  <si>
    <t xml:space="preserve">   Other Tunisia</t>
  </si>
  <si>
    <t xml:space="preserve">   Other Turkey</t>
  </si>
  <si>
    <t xml:space="preserve">   Other Turkmenistan</t>
  </si>
  <si>
    <t xml:space="preserve">   Other Tuvalu</t>
  </si>
  <si>
    <t xml:space="preserve">   Other Uganda</t>
  </si>
  <si>
    <t xml:space="preserve">   Other Ukraine</t>
  </si>
  <si>
    <t xml:space="preserve">   Other United Arab Emirates</t>
  </si>
  <si>
    <t xml:space="preserve">   Other Uruguay</t>
  </si>
  <si>
    <t xml:space="preserve">   Other USA</t>
  </si>
  <si>
    <t xml:space="preserve">   Other Uzbekistan</t>
  </si>
  <si>
    <t xml:space="preserve">   Other Vanuatu</t>
  </si>
  <si>
    <t xml:space="preserve">   Other Venezuela</t>
  </si>
  <si>
    <t xml:space="preserve">   Other Vietnam</t>
  </si>
  <si>
    <t xml:space="preserve">   Other Yemen</t>
  </si>
  <si>
    <t xml:space="preserve">   Other Zambia</t>
  </si>
  <si>
    <t xml:space="preserve">   Other Zimbabwe</t>
  </si>
  <si>
    <t>Travel Origin (city, country)</t>
  </si>
  <si>
    <t>diner</t>
  </si>
  <si>
    <t>start of day</t>
  </si>
  <si>
    <t>end of day</t>
  </si>
  <si>
    <t>Allowance calculation figures</t>
  </si>
  <si>
    <t>EGI.eu</t>
  </si>
  <si>
    <t>0001000</t>
  </si>
  <si>
    <t>EGI-InSPIRE</t>
  </si>
  <si>
    <t>0002000</t>
  </si>
  <si>
    <t>0002.200</t>
  </si>
  <si>
    <t>0002.2.10</t>
  </si>
  <si>
    <t>0002.2.20</t>
  </si>
  <si>
    <t>0002.2.30</t>
  </si>
  <si>
    <t>0002.2.40</t>
  </si>
  <si>
    <t>E-Science Talk</t>
  </si>
  <si>
    <t>0003000</t>
  </si>
  <si>
    <t>0003.200</t>
  </si>
  <si>
    <t>0003.2.10</t>
  </si>
  <si>
    <t>0003.2.20</t>
  </si>
  <si>
    <t>0003.2.30</t>
  </si>
  <si>
    <t>R.L.J. van der Meer</t>
  </si>
  <si>
    <t>0001.2.10</t>
  </si>
  <si>
    <t>0001.2.20</t>
  </si>
  <si>
    <t>0001.2.30</t>
  </si>
  <si>
    <t>S. Andreozzi</t>
  </si>
  <si>
    <t>T. Ferrari</t>
  </si>
  <si>
    <t>M.L. van der Weijde</t>
  </si>
  <si>
    <t>S. Coelho</t>
  </si>
  <si>
    <t>S.J. Newhouse</t>
  </si>
  <si>
    <t>D. Marinovic</t>
  </si>
  <si>
    <t>C.A. Gater</t>
  </si>
  <si>
    <t>K. Eigelis</t>
  </si>
  <si>
    <t>M. Drescher</t>
  </si>
  <si>
    <t>C.E. Bitoune</t>
  </si>
  <si>
    <t>E.R. Swiderski</t>
  </si>
  <si>
    <t>G.C. Sipos</t>
  </si>
  <si>
    <t>N.J. O'Neill</t>
  </si>
  <si>
    <t>SNewh</t>
  </si>
  <si>
    <t>CGate</t>
  </si>
  <si>
    <t>SAndr</t>
  </si>
  <si>
    <t>CBito</t>
  </si>
  <si>
    <t>SCoel</t>
  </si>
  <si>
    <t>MDres</t>
  </si>
  <si>
    <t>KEige</t>
  </si>
  <si>
    <t>TFerr</t>
  </si>
  <si>
    <t>NFerr</t>
  </si>
  <si>
    <t>DMari</t>
  </si>
  <si>
    <t>RMeer</t>
  </si>
  <si>
    <t>NNeil</t>
  </si>
  <si>
    <t>GSipo</t>
  </si>
  <si>
    <t>ESwid</t>
  </si>
  <si>
    <t>MWeij</t>
  </si>
  <si>
    <t>External</t>
  </si>
  <si>
    <t>Applicant</t>
  </si>
  <si>
    <t>EGI Partner</t>
  </si>
  <si>
    <t>Please provide name</t>
  </si>
  <si>
    <t>code</t>
  </si>
  <si>
    <t>Analytical Bookkeeping code</t>
  </si>
  <si>
    <t>ticket (normally booked by secretariat)</t>
  </si>
  <si>
    <t>car rental (normally booked by secretariat)</t>
  </si>
  <si>
    <t xml:space="preserve">visa </t>
  </si>
  <si>
    <t>conference fee</t>
  </si>
  <si>
    <t>Approval traveler</t>
  </si>
  <si>
    <t>0002.2.50</t>
  </si>
  <si>
    <t>GB83NWBK60142656080123</t>
  </si>
  <si>
    <t>only if not paid by secretariat (use this line first)</t>
  </si>
  <si>
    <t>None / No allowance</t>
  </si>
  <si>
    <t>N.R. Ferreira</t>
  </si>
  <si>
    <t>Netherlands</t>
  </si>
  <si>
    <t>other countries</t>
  </si>
  <si>
    <t>Frequently visited countries</t>
  </si>
  <si>
    <t>recently visited countries</t>
  </si>
  <si>
    <t>0002.2.60</t>
  </si>
  <si>
    <t>0002.2.70</t>
  </si>
  <si>
    <t>0002.2.80</t>
  </si>
  <si>
    <t>0002.2.90</t>
  </si>
  <si>
    <t>Please provide Bank info IBAN/BIC</t>
  </si>
  <si>
    <t>S.W. Holsinger</t>
  </si>
  <si>
    <t>V.Li</t>
  </si>
  <si>
    <t>P. Solagna</t>
  </si>
  <si>
    <t>R.G. Mclennan</t>
  </si>
  <si>
    <t>S.L. Specht</t>
  </si>
  <si>
    <t>SSpec</t>
  </si>
  <si>
    <t>0001.200</t>
  </si>
  <si>
    <t>NL63ABNA0405422857</t>
  </si>
  <si>
    <t>e-FISCAL</t>
  </si>
  <si>
    <t>0004000</t>
  </si>
  <si>
    <t>0004.200</t>
  </si>
  <si>
    <t>0004.2.10</t>
  </si>
  <si>
    <t>0004.2.20</t>
  </si>
  <si>
    <t>BioVeL</t>
  </si>
  <si>
    <t>0005000</t>
  </si>
  <si>
    <t>0005.200</t>
  </si>
  <si>
    <t>0005.2.10</t>
  </si>
  <si>
    <t>0005.2.20</t>
  </si>
  <si>
    <t>ENVRI</t>
  </si>
  <si>
    <t>0006000</t>
  </si>
  <si>
    <t>0006.200</t>
  </si>
  <si>
    <t>0006.2.10</t>
  </si>
  <si>
    <t>0006.2.20</t>
  </si>
  <si>
    <t>0006.2.30</t>
  </si>
  <si>
    <t>BIOMB</t>
  </si>
  <si>
    <t>0007000</t>
  </si>
  <si>
    <t>0007.200</t>
  </si>
  <si>
    <t>0007.2.10</t>
  </si>
  <si>
    <t>0007.2.20</t>
  </si>
  <si>
    <t>0007.2.30</t>
  </si>
  <si>
    <t xml:space="preserve">   Frankfurt</t>
  </si>
  <si>
    <t xml:space="preserve">   Cologne</t>
  </si>
  <si>
    <t xml:space="preserve">   Gdansk</t>
  </si>
  <si>
    <t xml:space="preserve">   Krakow</t>
  </si>
  <si>
    <t xml:space="preserve">   Poznan</t>
  </si>
  <si>
    <t xml:space="preserve">   Wrocław</t>
  </si>
  <si>
    <t xml:space="preserve">   Gothenburg</t>
  </si>
  <si>
    <t xml:space="preserve">   Malmö</t>
  </si>
  <si>
    <t xml:space="preserve">   Antigua</t>
  </si>
  <si>
    <t xml:space="preserve">   Rio de Janeiro</t>
  </si>
  <si>
    <t xml:space="preserve">   Sao Paulo</t>
  </si>
  <si>
    <t xml:space="preserve">   Veliko Tarnavo</t>
  </si>
  <si>
    <t xml:space="preserve">   Otherv Bulgaria</t>
  </si>
  <si>
    <t xml:space="preserve">   Chakvi</t>
  </si>
  <si>
    <t xml:space="preserve">   Kutaisi</t>
  </si>
  <si>
    <t xml:space="preserve">   Poti</t>
  </si>
  <si>
    <t xml:space="preserve">   Bali (island)</t>
  </si>
  <si>
    <t xml:space="preserve">   Alma Ata</t>
  </si>
  <si>
    <t xml:space="preserve">   Lagos</t>
  </si>
  <si>
    <t xml:space="preserve">   Karachi</t>
  </si>
  <si>
    <t xml:space="preserve">   Koror</t>
  </si>
  <si>
    <t>Reimbursement by 3rd party to traveller directly</t>
  </si>
  <si>
    <r>
      <t xml:space="preserve">Meeting start date                    </t>
    </r>
    <r>
      <rPr>
        <i/>
        <sz val="9"/>
        <color theme="1"/>
        <rFont val="Calibri"/>
        <family val="2"/>
        <scheme val="minor"/>
      </rPr>
      <t>dd-mm-yyyy:</t>
    </r>
  </si>
  <si>
    <r>
      <t xml:space="preserve">Meeting end date                      </t>
    </r>
    <r>
      <rPr>
        <i/>
        <sz val="9"/>
        <color theme="1"/>
        <rFont val="Calibri"/>
        <family val="2"/>
        <scheme val="minor"/>
      </rPr>
      <t>dd-mm-yyyy:</t>
    </r>
  </si>
  <si>
    <t>3</t>
  </si>
  <si>
    <t>EGI Credit Card</t>
  </si>
  <si>
    <t>total expenses EGI-cc of traveler</t>
  </si>
  <si>
    <t>breakfast</t>
  </si>
  <si>
    <t>breakfast allowance</t>
  </si>
  <si>
    <t>121-EGI.eu:            Office travels</t>
  </si>
  <si>
    <t>122-EGI.eu:     Members travels</t>
  </si>
  <si>
    <t>123-EGI.eu:   Applicants travels</t>
  </si>
  <si>
    <t>221-EGI-InSPIRE:  NA1 MNGT</t>
  </si>
  <si>
    <t>222-EGI-InSPIRE:  NA1 COORD - Global</t>
  </si>
  <si>
    <t>223-EGI-InSPIRE:  NA2 Regular Diss travel</t>
  </si>
  <si>
    <t>224-EGI-InSPIRE:  NA1 Ext people (Central Budget)</t>
  </si>
  <si>
    <t>225-EGI-InSPIRE:  NA1 Unfunded partners  (Central Budget)</t>
  </si>
  <si>
    <t>226-EGI-InSPIRE:  NA2 Support travel  (Central Budget)</t>
  </si>
  <si>
    <t>228-EGI-InSPIRE:  SA1  OTHER</t>
  </si>
  <si>
    <t>229-EGI-InSPIRE:  SA2  OTHER</t>
  </si>
  <si>
    <t>321-E-Science Talk:  MNGT Travel</t>
  </si>
  <si>
    <t>322-E-Science Talk:  Diss Travel (CA/SA)</t>
  </si>
  <si>
    <t>323-E-Science Talk:  Ext people</t>
  </si>
  <si>
    <t>421-e-FISCAL:  MNGT Travel</t>
  </si>
  <si>
    <t>422-e-FISCAL:  Diss Travel (CA/SA)</t>
  </si>
  <si>
    <t>521-BioVeL:  MNGT Travel</t>
  </si>
  <si>
    <t>522-BioVeL:  Diss Travel (CA/SA)</t>
  </si>
  <si>
    <t>621-ENVRI:  MNGT Travel</t>
  </si>
  <si>
    <t>622-ENVRI:  Diss Travel (CA/SA)</t>
  </si>
  <si>
    <t>623-ENVRI:  Ext people</t>
  </si>
  <si>
    <t>721-BioMedBridges:  MNGT Travel</t>
  </si>
  <si>
    <t>722-BioMedBridges:  Diss Travel (CA/SA)</t>
  </si>
  <si>
    <t>723-BioMedBridges:  Ext people</t>
  </si>
  <si>
    <t>Steven John Newhouse</t>
  </si>
  <si>
    <t>Sy Wayne Holsinger</t>
  </si>
  <si>
    <t>Tiziana Ferrari</t>
  </si>
  <si>
    <t>Viviane Li</t>
  </si>
  <si>
    <t>Gergely Csaba Sipos</t>
  </si>
  <si>
    <t>Karolis Eigelis</t>
  </si>
  <si>
    <t>Maria Louise van der Weijde</t>
  </si>
  <si>
    <t>Michel Drescher</t>
  </si>
  <si>
    <t>Richard Glenn Mclennan</t>
  </si>
  <si>
    <t>Sergio Andreozzi</t>
  </si>
  <si>
    <t>Catherine Anne Gater</t>
  </si>
  <si>
    <t>Damir Marinovic</t>
  </si>
  <si>
    <t>Robertus Leonardus Johannes van der Meer</t>
  </si>
  <si>
    <t>Erika Rita Swiderski</t>
  </si>
  <si>
    <t>Sara Simões dos Santos Coelho</t>
  </si>
  <si>
    <t>Néasan John O'Neill</t>
  </si>
  <si>
    <t>Peter Solagna</t>
  </si>
  <si>
    <t>Sjomara Larissa Specht</t>
  </si>
  <si>
    <t>Nuno Ricardo Santos Loureiro Da Silva Ferreira</t>
  </si>
  <si>
    <t>Céline Etie Bitoune</t>
  </si>
  <si>
    <t>Name requestor</t>
  </si>
  <si>
    <t xml:space="preserve">Reason of the trip </t>
  </si>
  <si>
    <t>Invited by (give name):</t>
  </si>
  <si>
    <t>227-EGI-InSPIRE:  NA2 Community Outreach travel</t>
  </si>
  <si>
    <t>Private Cost extended stay</t>
  </si>
  <si>
    <t>Helix</t>
  </si>
  <si>
    <t>0008000</t>
  </si>
  <si>
    <t>0008.200</t>
  </si>
  <si>
    <t>0008.2.10</t>
  </si>
  <si>
    <t>0008.2.20</t>
  </si>
  <si>
    <t>0008.2.30</t>
  </si>
  <si>
    <t>ER-Flow</t>
  </si>
  <si>
    <t>0009000</t>
  </si>
  <si>
    <t>0009.200</t>
  </si>
  <si>
    <t>0009.2.10</t>
  </si>
  <si>
    <t>0009.2.20</t>
  </si>
  <si>
    <t>0009.2.30</t>
  </si>
  <si>
    <t>DCH-RP</t>
  </si>
  <si>
    <t>0010000</t>
  </si>
  <si>
    <t>0010.200</t>
  </si>
  <si>
    <t>0010.2.10</t>
  </si>
  <si>
    <t>0010.2.20</t>
  </si>
  <si>
    <t>0010.2.30</t>
  </si>
  <si>
    <t>FedSM</t>
  </si>
  <si>
    <t>0011000</t>
  </si>
  <si>
    <t>0011.200</t>
  </si>
  <si>
    <t>0011.2.10</t>
  </si>
  <si>
    <t>0011.2.20</t>
  </si>
  <si>
    <t>0011.2.30</t>
  </si>
  <si>
    <t>821-Helix:  MNGT Travel</t>
  </si>
  <si>
    <t>822-Helix:  Diss Travel (CA/SA)</t>
  </si>
  <si>
    <t>823-Helix:  Ext people</t>
  </si>
  <si>
    <t>921-ER-Flow:  MNGT Travel</t>
  </si>
  <si>
    <t>922-ER-Flow:  Diss Travel (CA/SA)</t>
  </si>
  <si>
    <t>923-ER-Flow:  Ext people</t>
  </si>
  <si>
    <t>1021-DCH-RP:  MNGT Travel</t>
  </si>
  <si>
    <t>1121-FedSM:  MNGT Travel</t>
  </si>
  <si>
    <t>1123-FedSM:  Ext people</t>
  </si>
  <si>
    <t>1122-FedSM:  Diss Travel (CA/SA)</t>
  </si>
  <si>
    <t>1022-DCH-RP:  Diss Travel (CA/SA)</t>
  </si>
  <si>
    <t>1023-DCH-RP:  Ext people</t>
  </si>
  <si>
    <t>S. Burke</t>
  </si>
  <si>
    <t>Stephen Burke</t>
  </si>
  <si>
    <t>Carmela Maria Asero</t>
  </si>
  <si>
    <t>C.M. Asero</t>
  </si>
  <si>
    <t>Małgorzata Joanna Krakowian</t>
  </si>
  <si>
    <t>M.J. Krakowian</t>
  </si>
  <si>
    <t>Mkrak</t>
  </si>
  <si>
    <t>GB02BARC20533090169315</t>
  </si>
  <si>
    <t>Lilian Roosmarijn Soraya Alderden</t>
  </si>
  <si>
    <t>L.R.S. Alderden</t>
  </si>
  <si>
    <t>CAser</t>
  </si>
  <si>
    <t>RAlde</t>
  </si>
  <si>
    <t>SBurk</t>
  </si>
  <si>
    <t>SHols</t>
  </si>
  <si>
    <t>VLi</t>
  </si>
  <si>
    <t>PSola</t>
  </si>
  <si>
    <t>RMcle</t>
  </si>
  <si>
    <t>JMayc</t>
  </si>
  <si>
    <t>Joan Maria Maycock</t>
  </si>
  <si>
    <t>J.M. Maycock</t>
  </si>
  <si>
    <t>Select:</t>
  </si>
  <si>
    <t>Champion</t>
  </si>
  <si>
    <t>Unfunded Partners ( NGI travel budget)</t>
  </si>
  <si>
    <t>Speakers</t>
  </si>
  <si>
    <t>To be completed by Office</t>
  </si>
  <si>
    <t>Email</t>
  </si>
  <si>
    <t>YES</t>
  </si>
  <si>
    <t>NO</t>
  </si>
  <si>
    <t>Name of Institute</t>
  </si>
  <si>
    <t>Address of Institute</t>
  </si>
  <si>
    <t>Bank details: SWIFT (BIC code)</t>
  </si>
  <si>
    <t>https://wiki.egi.eu/wiki/Contractual_documents</t>
  </si>
  <si>
    <t>Rules and procedures available at</t>
  </si>
  <si>
    <t>Name of account holder</t>
  </si>
  <si>
    <t>Name and location of your bank (town and country)</t>
  </si>
  <si>
    <t>Account number</t>
  </si>
  <si>
    <t>External Partners</t>
  </si>
  <si>
    <t>Experts</t>
  </si>
  <si>
    <t>Nr of days attended:</t>
  </si>
  <si>
    <t>APPLICATION DATE</t>
  </si>
  <si>
    <t>Total for reimbursement</t>
  </si>
  <si>
    <t xml:space="preserve">Supporting documents attached: </t>
  </si>
  <si>
    <t>PART 1: APPLICATION TO PARTICIPATE TO AN EVENT organised by EGI.eu or not</t>
  </si>
  <si>
    <t>Project:</t>
  </si>
  <si>
    <t>Meeting web site URL:</t>
  </si>
  <si>
    <t>signature</t>
  </si>
  <si>
    <t>invitation letter, boarding passes, conference registration receipt, signed attendees list if available</t>
  </si>
  <si>
    <t>Approval EGI.eu budget holder:</t>
  </si>
  <si>
    <t xml:space="preserve">Name requestor      </t>
  </si>
  <si>
    <t>Name of event.  Briefly justify your reason for participating in the conference/meeting. 
List the key points that could benefit EGI:</t>
  </si>
  <si>
    <t>add approval as comment to this cell</t>
  </si>
  <si>
    <t>Travel from: ASIA, USA, EUROPE</t>
  </si>
  <si>
    <t>Select</t>
  </si>
  <si>
    <t>ASIA</t>
  </si>
  <si>
    <t>EUROPE</t>
  </si>
  <si>
    <t>Date and name of reviewer</t>
  </si>
  <si>
    <t>13-0000</t>
  </si>
  <si>
    <t>ID</t>
  </si>
  <si>
    <t>Participation Approval Director or Deputy Director</t>
  </si>
  <si>
    <t>Costs Approval Director or Deputy Director</t>
  </si>
  <si>
    <t>add estimated amount as approval to this cell</t>
  </si>
  <si>
    <t>PART 2: EVENT COSTS and REIMBURSEMENT</t>
  </si>
  <si>
    <t>N/A</t>
  </si>
  <si>
    <t>to be completed by applicant</t>
  </si>
  <si>
    <t>Catherine Gater</t>
  </si>
  <si>
    <t>Feedback Report, if applicable, provided and approved:</t>
  </si>
  <si>
    <t>version 1.2 23/08/2013</t>
  </si>
  <si>
    <t>Financial procedures updates</t>
  </si>
  <si>
    <t>Lump sum for subsistence increased to 150€ per day from Aug, 1st 2013</t>
  </si>
  <si>
    <r>
      <t xml:space="preserve">Subsistence fees </t>
    </r>
    <r>
      <rPr>
        <sz val="10"/>
        <color theme="1"/>
        <rFont val="Calibri"/>
        <family val="2"/>
        <scheme val="minor"/>
      </rPr>
      <t>(lump sum per day):</t>
    </r>
  </si>
  <si>
    <r>
      <t>Registration fees costs</t>
    </r>
    <r>
      <rPr>
        <sz val="10"/>
        <color theme="1"/>
        <rFont val="Calibri"/>
        <family val="2"/>
        <scheme val="minor"/>
      </rPr>
      <t xml:space="preserve"> (lump sum per day):</t>
    </r>
  </si>
  <si>
    <t>version 1.3 28/10/2013</t>
  </si>
  <si>
    <t>correction quotes in cell A25-26</t>
  </si>
  <si>
    <t>deleted amount in this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</si>
</sst>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"/>
    <numFmt numFmtId="167" formatCode="[$-413]d\ mmmm\ yyyy;@"/>
    <numFmt numFmtId="168" formatCode="h:mm;@"/>
    <numFmt numFmtId="169" formatCode="0.00000"/>
    <numFmt numFmtId="170" formatCode="[$-40C]General"/>
    <numFmt numFmtId="171" formatCode="&quot; &quot;#,##0.00&quot; &quot;;&quot; &quot;#,##0.00&quot;-&quot;;&quot; -&quot;#&quot; &quot;;@&quot; &quot;"/>
    <numFmt numFmtId="172" formatCode="[$-40C]0%"/>
    <numFmt numFmtId="173" formatCode="&quot; &quot;#,##0.00&quot; &quot;;&quot; &quot;#,##0.00&quot;-&quot;;&quot; -&quot;#&quot; &quot;;&quot; &quot;@&quot; &quot;"/>
    <numFmt numFmtId="174" formatCode="#,##0.00&quot; &quot;[$€-40C];[Red]&quot;-&quot;#,##0.00&quot; &quot;[$€-40C]"/>
  </numFmts>
  <fonts count="4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u/>
      <sz val="11"/>
      <color rgb="FF0000FF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9" borderId="0"/>
    <xf numFmtId="170" fontId="14" fillId="10" borderId="0"/>
    <xf numFmtId="170" fontId="14" fillId="11" borderId="0"/>
    <xf numFmtId="170" fontId="14" fillId="12" borderId="0"/>
    <xf numFmtId="170" fontId="14" fillId="13" borderId="0"/>
    <xf numFmtId="170" fontId="14" fillId="14" borderId="0"/>
    <xf numFmtId="170" fontId="14" fillId="15" borderId="0"/>
    <xf numFmtId="170" fontId="14" fillId="16" borderId="0"/>
    <xf numFmtId="170" fontId="14" fillId="17" borderId="0"/>
    <xf numFmtId="170" fontId="14" fillId="12" borderId="0"/>
    <xf numFmtId="170" fontId="14" fillId="15" borderId="0"/>
    <xf numFmtId="170" fontId="14" fillId="18" borderId="0"/>
    <xf numFmtId="170" fontId="15" fillId="19" borderId="0"/>
    <xf numFmtId="170" fontId="15" fillId="16" borderId="0"/>
    <xf numFmtId="170" fontId="15" fillId="17" borderId="0"/>
    <xf numFmtId="170" fontId="15" fillId="20" borderId="0"/>
    <xf numFmtId="170" fontId="15" fillId="21" borderId="0"/>
    <xf numFmtId="170" fontId="15" fillId="22" borderId="0"/>
    <xf numFmtId="170" fontId="15" fillId="23" borderId="0"/>
    <xf numFmtId="170" fontId="15" fillId="24" borderId="0"/>
    <xf numFmtId="170" fontId="15" fillId="25" borderId="0"/>
    <xf numFmtId="170" fontId="15" fillId="20" borderId="0"/>
    <xf numFmtId="170" fontId="15" fillId="21" borderId="0"/>
    <xf numFmtId="170" fontId="15" fillId="26" borderId="0"/>
    <xf numFmtId="170" fontId="16" fillId="27" borderId="52"/>
    <xf numFmtId="170" fontId="17" fillId="27" borderId="53"/>
    <xf numFmtId="43" fontId="12" fillId="0" borderId="0" applyFont="0" applyFill="0" applyBorder="0" applyAlignment="0" applyProtection="0"/>
    <xf numFmtId="171" fontId="14" fillId="0" borderId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9" fillId="14" borderId="53"/>
    <xf numFmtId="170" fontId="20" fillId="0" borderId="54"/>
    <xf numFmtId="170" fontId="21" fillId="0" borderId="0"/>
    <xf numFmtId="170" fontId="22" fillId="28" borderId="0"/>
    <xf numFmtId="171" fontId="14" fillId="0" borderId="0"/>
    <xf numFmtId="170" fontId="23" fillId="29" borderId="0"/>
    <xf numFmtId="170" fontId="24" fillId="0" borderId="0"/>
    <xf numFmtId="0" fontId="12" fillId="0" borderId="0"/>
    <xf numFmtId="172" fontId="14" fillId="0" borderId="0"/>
    <xf numFmtId="173" fontId="18" fillId="0" borderId="0"/>
    <xf numFmtId="170" fontId="25" fillId="11" borderId="0"/>
    <xf numFmtId="0" fontId="26" fillId="0" borderId="0">
      <alignment horizontal="center"/>
    </xf>
    <xf numFmtId="0" fontId="26" fillId="0" borderId="0">
      <alignment horizontal="center" textRotation="90"/>
    </xf>
    <xf numFmtId="170" fontId="27" fillId="0" borderId="0">
      <alignment horizontal="center" textRotation="90"/>
    </xf>
    <xf numFmtId="0" fontId="18" fillId="0" borderId="0"/>
    <xf numFmtId="170" fontId="28" fillId="0" borderId="0"/>
    <xf numFmtId="170" fontId="29" fillId="0" borderId="0"/>
    <xf numFmtId="0" fontId="6" fillId="0" borderId="0"/>
    <xf numFmtId="0" fontId="6" fillId="0" borderId="0"/>
    <xf numFmtId="0" fontId="12" fillId="0" borderId="0"/>
    <xf numFmtId="0" fontId="13" fillId="0" borderId="0">
      <alignment vertical="center"/>
    </xf>
    <xf numFmtId="170" fontId="14" fillId="30" borderId="55"/>
    <xf numFmtId="9" fontId="12" fillId="0" borderId="0" applyFont="0" applyFill="0" applyBorder="0" applyAlignment="0" applyProtection="0"/>
    <xf numFmtId="172" fontId="14" fillId="0" borderId="0"/>
    <xf numFmtId="172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70" fontId="31" fillId="0" borderId="0"/>
    <xf numFmtId="174" fontId="30" fillId="0" borderId="0"/>
    <xf numFmtId="174" fontId="31" fillId="0" borderId="0"/>
    <xf numFmtId="170" fontId="32" fillId="10" borderId="0"/>
    <xf numFmtId="0" fontId="12" fillId="0" borderId="0"/>
    <xf numFmtId="170" fontId="33" fillId="0" borderId="0"/>
    <xf numFmtId="170" fontId="34" fillId="0" borderId="56"/>
    <xf numFmtId="170" fontId="35" fillId="0" borderId="57"/>
    <xf numFmtId="170" fontId="36" fillId="0" borderId="58"/>
    <xf numFmtId="170" fontId="36" fillId="0" borderId="0"/>
    <xf numFmtId="170" fontId="37" fillId="0" borderId="59"/>
    <xf numFmtId="170" fontId="38" fillId="0" borderId="0"/>
    <xf numFmtId="170" fontId="39" fillId="31" borderId="60"/>
    <xf numFmtId="0" fontId="41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0" xfId="0" applyBorder="1" applyAlignment="1" applyProtection="1">
      <alignment wrapText="1"/>
    </xf>
    <xf numFmtId="49" fontId="0" fillId="0" borderId="9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Border="1" applyProtection="1"/>
    <xf numFmtId="0" fontId="0" fillId="3" borderId="7" xfId="0" applyFill="1" applyBorder="1" applyProtection="1"/>
    <xf numFmtId="0" fontId="0" fillId="0" borderId="0" xfId="0" applyFill="1"/>
    <xf numFmtId="0" fontId="4" fillId="0" borderId="1" xfId="0" applyFont="1" applyFill="1" applyBorder="1"/>
    <xf numFmtId="20" fontId="0" fillId="0" borderId="0" xfId="0" applyNumberFormat="1" applyFill="1"/>
    <xf numFmtId="165" fontId="0" fillId="0" borderId="0" xfId="2" applyFont="1" applyFill="1"/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166" fontId="1" fillId="0" borderId="0" xfId="0" applyNumberFormat="1" applyFont="1" applyProtection="1">
      <protection hidden="1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4" fillId="0" borderId="24" xfId="0" applyFont="1" applyFill="1" applyBorder="1"/>
    <xf numFmtId="0" fontId="4" fillId="0" borderId="8" xfId="0" applyFont="1" applyFill="1" applyBorder="1"/>
    <xf numFmtId="0" fontId="1" fillId="0" borderId="0" xfId="0" applyFont="1" applyAlignment="1" applyProtection="1">
      <alignment wrapText="1"/>
      <protection hidden="1"/>
    </xf>
    <xf numFmtId="0" fontId="7" fillId="0" borderId="0" xfId="0" applyFont="1" applyProtection="1"/>
    <xf numFmtId="0" fontId="1" fillId="0" borderId="0" xfId="0" applyFont="1" applyProtection="1"/>
    <xf numFmtId="168" fontId="1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28" xfId="0" applyFont="1" applyBorder="1" applyProtection="1"/>
    <xf numFmtId="168" fontId="1" fillId="0" borderId="32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1" fillId="0" borderId="28" xfId="0" applyFont="1" applyBorder="1" applyProtection="1"/>
    <xf numFmtId="20" fontId="1" fillId="0" borderId="29" xfId="0" applyNumberFormat="1" applyFont="1" applyFill="1" applyBorder="1" applyProtection="1"/>
    <xf numFmtId="0" fontId="7" fillId="0" borderId="0" xfId="0" applyFont="1" applyAlignment="1" applyProtection="1"/>
    <xf numFmtId="0" fontId="1" fillId="0" borderId="20" xfId="0" applyFont="1" applyBorder="1" applyProtection="1"/>
    <xf numFmtId="20" fontId="1" fillId="0" borderId="17" xfId="0" applyNumberFormat="1" applyFont="1" applyFill="1" applyBorder="1" applyProtection="1"/>
    <xf numFmtId="9" fontId="1" fillId="0" borderId="20" xfId="0" applyNumberFormat="1" applyFont="1" applyBorder="1" applyProtection="1"/>
    <xf numFmtId="0" fontId="1" fillId="0" borderId="17" xfId="0" applyFont="1" applyBorder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30" xfId="0" applyFont="1" applyBorder="1" applyProtection="1"/>
    <xf numFmtId="20" fontId="1" fillId="0" borderId="31" xfId="0" applyNumberFormat="1" applyFont="1" applyFill="1" applyBorder="1" applyProtection="1"/>
    <xf numFmtId="0" fontId="1" fillId="0" borderId="31" xfId="0" applyFont="1" applyBorder="1" applyProtection="1"/>
    <xf numFmtId="0" fontId="0" fillId="7" borderId="15" xfId="0" applyFill="1" applyBorder="1"/>
    <xf numFmtId="0" fontId="0" fillId="7" borderId="1" xfId="0" quotePrefix="1" applyFill="1" applyBorder="1"/>
    <xf numFmtId="49" fontId="0" fillId="7" borderId="1" xfId="0" quotePrefix="1" applyNumberFormat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1" xfId="0" applyFill="1" applyBorder="1" applyProtection="1"/>
    <xf numFmtId="0" fontId="0" fillId="7" borderId="15" xfId="0" applyFill="1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Alignment="1"/>
    <xf numFmtId="49" fontId="0" fillId="7" borderId="0" xfId="0" applyNumberFormat="1" applyFill="1" applyBorder="1"/>
    <xf numFmtId="2" fontId="4" fillId="0" borderId="1" xfId="1" applyNumberFormat="1" applyFont="1" applyFill="1" applyBorder="1" applyProtection="1">
      <protection locked="0"/>
    </xf>
    <xf numFmtId="2" fontId="4" fillId="0" borderId="1" xfId="1" applyNumberFormat="1" applyFont="1" applyFill="1" applyBorder="1"/>
    <xf numFmtId="2" fontId="4" fillId="0" borderId="1" xfId="0" applyNumberFormat="1" applyFont="1" applyFill="1" applyBorder="1"/>
    <xf numFmtId="0" fontId="0" fillId="7" borderId="0" xfId="0" applyFill="1" applyAlignment="1"/>
    <xf numFmtId="0" fontId="0" fillId="7" borderId="0" xfId="0" applyFill="1"/>
    <xf numFmtId="169" fontId="4" fillId="0" borderId="1" xfId="0" applyNumberFormat="1" applyFont="1" applyFill="1" applyBorder="1" applyProtection="1">
      <protection locked="0"/>
    </xf>
    <xf numFmtId="164" fontId="4" fillId="0" borderId="34" xfId="0" applyNumberFormat="1" applyFont="1" applyFill="1" applyBorder="1" applyProtection="1"/>
    <xf numFmtId="164" fontId="4" fillId="0" borderId="7" xfId="1" applyFont="1" applyFill="1" applyBorder="1" applyAlignment="1" applyProtection="1">
      <alignment horizontal="center"/>
    </xf>
    <xf numFmtId="164" fontId="4" fillId="0" borderId="26" xfId="0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/>
    <xf numFmtId="164" fontId="4" fillId="0" borderId="10" xfId="1" applyFont="1" applyFill="1" applyBorder="1" applyAlignment="1" applyProtection="1">
      <alignment horizontal="center"/>
    </xf>
    <xf numFmtId="0" fontId="4" fillId="0" borderId="39" xfId="0" applyFont="1" applyFill="1" applyBorder="1" applyProtection="1">
      <protection locked="0"/>
    </xf>
    <xf numFmtId="2" fontId="4" fillId="0" borderId="39" xfId="1" applyNumberFormat="1" applyFont="1" applyFill="1" applyBorder="1" applyProtection="1">
      <protection locked="0"/>
    </xf>
    <xf numFmtId="169" fontId="4" fillId="0" borderId="39" xfId="0" applyNumberFormat="1" applyFont="1" applyFill="1" applyBorder="1" applyProtection="1">
      <protection locked="0"/>
    </xf>
    <xf numFmtId="164" fontId="4" fillId="0" borderId="43" xfId="0" applyNumberFormat="1" applyFont="1" applyFill="1" applyBorder="1" applyProtection="1"/>
    <xf numFmtId="164" fontId="3" fillId="0" borderId="44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1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49" fontId="0" fillId="7" borderId="1" xfId="0" applyNumberFormat="1" applyFill="1" applyBorder="1"/>
    <xf numFmtId="0" fontId="0" fillId="0" borderId="0" xfId="0"/>
    <xf numFmtId="0" fontId="0" fillId="7" borderId="1" xfId="0" quotePrefix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Protection="1"/>
    <xf numFmtId="164" fontId="0" fillId="0" borderId="0" xfId="0" applyNumberFormat="1" applyFill="1"/>
    <xf numFmtId="0" fontId="0" fillId="0" borderId="7" xfId="0" applyBorder="1" applyProtection="1"/>
    <xf numFmtId="20" fontId="1" fillId="0" borderId="32" xfId="0" applyNumberFormat="1" applyFont="1" applyFill="1" applyBorder="1" applyProtection="1"/>
    <xf numFmtId="20" fontId="1" fillId="0" borderId="0" xfId="0" applyNumberFormat="1" applyFont="1" applyFill="1" applyBorder="1" applyProtection="1"/>
    <xf numFmtId="20" fontId="1" fillId="0" borderId="33" xfId="0" applyNumberFormat="1" applyFont="1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Alignment="1">
      <alignment vertical="center" wrapText="1"/>
    </xf>
    <xf numFmtId="14" fontId="0" fillId="7" borderId="1" xfId="0" applyNumberFormat="1" applyFill="1" applyBorder="1"/>
    <xf numFmtId="0" fontId="0" fillId="0" borderId="0" xfId="0" applyFill="1" applyBorder="1" applyAlignment="1"/>
    <xf numFmtId="0" fontId="0" fillId="0" borderId="0" xfId="0" applyAlignment="1" applyProtection="1">
      <alignment vertical="center"/>
    </xf>
    <xf numFmtId="0" fontId="0" fillId="32" borderId="0" xfId="0" applyFill="1"/>
    <xf numFmtId="0" fontId="0" fillId="0" borderId="0" xfId="0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1" fillId="32" borderId="4" xfId="0" applyFont="1" applyFill="1" applyBorder="1" applyAlignment="1" applyProtection="1">
      <alignment vertical="center"/>
    </xf>
    <xf numFmtId="168" fontId="4" fillId="32" borderId="21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vertical="center"/>
      <protection locked="0"/>
    </xf>
    <xf numFmtId="167" fontId="4" fillId="6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right" vertical="center"/>
    </xf>
    <xf numFmtId="20" fontId="4" fillId="5" borderId="3" xfId="0" applyNumberFormat="1" applyFont="1" applyFill="1" applyBorder="1" applyAlignment="1" applyProtection="1">
      <alignment horizontal="left" vertical="center"/>
      <protection locked="0"/>
    </xf>
    <xf numFmtId="168" fontId="4" fillId="6" borderId="22" xfId="0" applyNumberFormat="1" applyFont="1" applyFill="1" applyBorder="1" applyAlignment="1" applyProtection="1">
      <alignment vertical="center"/>
    </xf>
    <xf numFmtId="168" fontId="4" fillId="6" borderId="27" xfId="0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32" borderId="1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" fontId="4" fillId="33" borderId="6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2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32" borderId="41" xfId="0" applyFont="1" applyFill="1" applyBorder="1" applyAlignment="1" applyProtection="1">
      <alignment horizontal="left" vertical="center"/>
    </xf>
    <xf numFmtId="0" fontId="3" fillId="32" borderId="4" xfId="0" applyFont="1" applyFill="1" applyBorder="1" applyAlignment="1" applyProtection="1">
      <alignment horizontal="left" vertical="center"/>
    </xf>
    <xf numFmtId="0" fontId="4" fillId="32" borderId="41" xfId="0" applyFont="1" applyFill="1" applyBorder="1" applyAlignment="1" applyProtection="1">
      <alignment horizontal="left" vertical="center"/>
    </xf>
    <xf numFmtId="0" fontId="4" fillId="32" borderId="3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top"/>
      <protection locked="0"/>
    </xf>
    <xf numFmtId="0" fontId="4" fillId="32" borderId="4" xfId="0" applyFont="1" applyFill="1" applyBorder="1" applyAlignment="1" applyProtection="1">
      <alignment horizontal="left" vertical="top"/>
      <protection locked="0"/>
    </xf>
    <xf numFmtId="0" fontId="4" fillId="32" borderId="16" xfId="0" applyFont="1" applyFill="1" applyBorder="1" applyAlignment="1" applyProtection="1">
      <alignment horizontal="left" vertical="top"/>
      <protection locked="0"/>
    </xf>
    <xf numFmtId="0" fontId="41" fillId="0" borderId="49" xfId="75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3" fillId="32" borderId="16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center"/>
      <protection locked="0"/>
    </xf>
    <xf numFmtId="0" fontId="4" fillId="32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3" fillId="0" borderId="41" xfId="0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 applyProtection="1">
      <alignment horizontal="left" vertical="center" wrapText="1"/>
    </xf>
    <xf numFmtId="0" fontId="41" fillId="0" borderId="2" xfId="75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2" fillId="0" borderId="41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1" fillId="0" borderId="2" xfId="75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33" borderId="36" xfId="0" applyFont="1" applyFill="1" applyBorder="1" applyAlignment="1" applyProtection="1">
      <alignment horizontal="center" vertical="center"/>
      <protection locked="0"/>
    </xf>
    <xf numFmtId="0" fontId="3" fillId="33" borderId="37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Fill="1" applyBorder="1" applyAlignment="1"/>
    <xf numFmtId="0" fontId="4" fillId="0" borderId="63" xfId="0" applyFont="1" applyFill="1" applyBorder="1" applyAlignment="1"/>
    <xf numFmtId="0" fontId="4" fillId="0" borderId="4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0" borderId="4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0" borderId="62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 wrapTex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wrapText="1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62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1" fillId="0" borderId="33" xfId="0" applyFont="1" applyBorder="1" applyAlignment="1" applyProtection="1">
      <alignment horizontal="center" wrapText="1"/>
    </xf>
  </cellXfs>
  <cellStyles count="76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Akzent1" xfId="21"/>
    <cellStyle name="Akzent2" xfId="22"/>
    <cellStyle name="Akzent3" xfId="23"/>
    <cellStyle name="Akzent4" xfId="24"/>
    <cellStyle name="Akzent5" xfId="25"/>
    <cellStyle name="Akzent6" xfId="26"/>
    <cellStyle name="Ausgabe" xfId="27"/>
    <cellStyle name="Berechnung" xfId="28"/>
    <cellStyle name="Comma" xfId="2" builtinId="3"/>
    <cellStyle name="Comma 2" xfId="29"/>
    <cellStyle name="Comma 2 2" xfId="30"/>
    <cellStyle name="Comma 3" xfId="31"/>
    <cellStyle name="Comma 4" xfId="32"/>
    <cellStyle name="Currency" xfId="1" builtinId="4"/>
    <cellStyle name="Currency 2" xfId="33"/>
    <cellStyle name="Eingabe" xfId="34"/>
    <cellStyle name="Ergebnis" xfId="35"/>
    <cellStyle name="Erklärender Text" xfId="36"/>
    <cellStyle name="Excel Built-in Bad" xfId="37"/>
    <cellStyle name="Excel Built-in Comma" xfId="38"/>
    <cellStyle name="Excel Built-in Good" xfId="39"/>
    <cellStyle name="Excel Built-in Hyperlink" xfId="40"/>
    <cellStyle name="Excel Built-in Normal" xfId="41"/>
    <cellStyle name="Excel Built-in Percent" xfId="42"/>
    <cellStyle name="Excel_BuiltIn_Comma" xfId="43"/>
    <cellStyle name="Gut" xfId="44"/>
    <cellStyle name="Heading" xfId="45"/>
    <cellStyle name="Heading1" xfId="46"/>
    <cellStyle name="Heading1 1" xfId="47"/>
    <cellStyle name="Hyperlink" xfId="75" builtinId="8"/>
    <cellStyle name="Normal" xfId="0" builtinId="0"/>
    <cellStyle name="Normal 2" xfId="48"/>
    <cellStyle name="Normal 2 2" xfId="49"/>
    <cellStyle name="Normal 3" xfId="50"/>
    <cellStyle name="Normal 4" xfId="51"/>
    <cellStyle name="Normal 5" xfId="52"/>
    <cellStyle name="Normal 6" xfId="53"/>
    <cellStyle name="Normal 7" xfId="54"/>
    <cellStyle name="Notiz" xfId="55"/>
    <cellStyle name="Percent 2" xfId="56"/>
    <cellStyle name="Percent 2 2" xfId="57"/>
    <cellStyle name="Percent 3" xfId="58"/>
    <cellStyle name="Percent 4" xfId="59"/>
    <cellStyle name="Percent 5" xfId="60"/>
    <cellStyle name="Result" xfId="61"/>
    <cellStyle name="Result 1" xfId="62"/>
    <cellStyle name="Result2" xfId="63"/>
    <cellStyle name="Result2 1" xfId="64"/>
    <cellStyle name="Schlecht" xfId="65"/>
    <cellStyle name="TableStyleLight1" xfId="66"/>
    <cellStyle name="Überschrift" xfId="67"/>
    <cellStyle name="Überschrift 1" xfId="68"/>
    <cellStyle name="Überschrift 2" xfId="69"/>
    <cellStyle name="Überschrift 3" xfId="70"/>
    <cellStyle name="Überschrift 4" xfId="71"/>
    <cellStyle name="Verknüpfte Zelle" xfId="72"/>
    <cellStyle name="Warnender Text" xfId="73"/>
    <cellStyle name="Zelle überprüfen" xfId="7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Contractual_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5"/>
  <sheetViews>
    <sheetView tabSelected="1" topLeftCell="A30" zoomScale="70" zoomScaleNormal="70" workbookViewId="0">
      <selection activeCell="B41" sqref="A1:G41"/>
    </sheetView>
  </sheetViews>
  <sheetFormatPr defaultColWidth="9.109375" defaultRowHeight="14.4" x14ac:dyDescent="0.3"/>
  <cols>
    <col min="1" max="1" width="26" style="92" customWidth="1"/>
    <col min="2" max="2" width="23.33203125" style="92" customWidth="1"/>
    <col min="3" max="3" width="10.44140625" style="92" customWidth="1"/>
    <col min="4" max="4" width="16.44140625" style="92" customWidth="1"/>
    <col min="5" max="5" width="6.44140625" style="92" customWidth="1"/>
    <col min="6" max="6" width="8.109375" style="92" customWidth="1"/>
    <col min="7" max="7" width="32.33203125" style="92" bestFit="1" customWidth="1"/>
    <col min="8" max="8" width="36.6640625" style="92" bestFit="1" customWidth="1"/>
    <col min="9" max="15" width="9.109375" style="92" hidden="1" customWidth="1"/>
    <col min="16" max="21" width="9.109375" style="92" customWidth="1"/>
    <col min="22" max="16384" width="9.109375" style="92"/>
  </cols>
  <sheetData>
    <row r="1" spans="1:14" ht="15" customHeight="1" x14ac:dyDescent="0.25">
      <c r="A1" s="96" t="s">
        <v>7</v>
      </c>
      <c r="B1" s="97"/>
      <c r="C1" s="127" t="s">
        <v>1370</v>
      </c>
      <c r="D1" s="97"/>
      <c r="E1" s="97"/>
      <c r="F1" s="126" t="s">
        <v>1403</v>
      </c>
      <c r="G1" s="98" t="s">
        <v>1402</v>
      </c>
      <c r="I1" s="92" t="s">
        <v>1398</v>
      </c>
      <c r="K1" s="99" t="s">
        <v>1366</v>
      </c>
      <c r="L1" s="99"/>
      <c r="M1" s="99" t="s">
        <v>1366</v>
      </c>
      <c r="N1" s="99" t="s">
        <v>1366</v>
      </c>
    </row>
    <row r="2" spans="1:14" ht="15" customHeight="1" x14ac:dyDescent="0.25">
      <c r="A2" s="132" t="s">
        <v>1389</v>
      </c>
      <c r="B2" s="133"/>
      <c r="C2" s="134" t="s">
        <v>1370</v>
      </c>
      <c r="D2" s="135"/>
      <c r="E2" s="135"/>
      <c r="F2" s="135"/>
      <c r="G2" s="136"/>
      <c r="I2" s="92" t="s">
        <v>1399</v>
      </c>
      <c r="J2" s="92">
        <v>1000</v>
      </c>
      <c r="K2" s="92" t="s">
        <v>1372</v>
      </c>
      <c r="L2" s="92">
        <v>100</v>
      </c>
      <c r="M2" s="100">
        <v>1</v>
      </c>
      <c r="N2" s="92" t="s">
        <v>1307</v>
      </c>
    </row>
    <row r="3" spans="1:14" ht="15" customHeight="1" x14ac:dyDescent="0.25">
      <c r="A3" s="132" t="s">
        <v>1182</v>
      </c>
      <c r="B3" s="133"/>
      <c r="C3" s="151" t="s">
        <v>1370</v>
      </c>
      <c r="D3" s="152"/>
      <c r="E3" s="152"/>
      <c r="F3" s="101" t="s">
        <v>1181</v>
      </c>
      <c r="G3" s="102" t="e">
        <f>VLOOKUP(C3,Costs!E$4:F50,2,FALSE)</f>
        <v>#N/A</v>
      </c>
      <c r="I3" s="92" t="s">
        <v>655</v>
      </c>
      <c r="J3" s="92">
        <v>500</v>
      </c>
      <c r="K3" s="92" t="s">
        <v>1373</v>
      </c>
      <c r="L3" s="92">
        <v>0</v>
      </c>
      <c r="M3" s="100">
        <v>2</v>
      </c>
      <c r="N3" s="92" t="s">
        <v>1367</v>
      </c>
    </row>
    <row r="4" spans="1:14" ht="15" customHeight="1" x14ac:dyDescent="0.25">
      <c r="A4" s="143"/>
      <c r="B4" s="144"/>
      <c r="C4" s="144"/>
      <c r="D4" s="144"/>
      <c r="E4" s="144"/>
      <c r="F4" s="144"/>
      <c r="G4" s="145"/>
      <c r="I4" s="92" t="s">
        <v>1400</v>
      </c>
      <c r="J4" s="92">
        <v>250</v>
      </c>
      <c r="K4" s="92" t="s">
        <v>1372</v>
      </c>
      <c r="L4" s="92">
        <v>150</v>
      </c>
      <c r="M4" s="100">
        <v>3</v>
      </c>
      <c r="N4" s="92" t="s">
        <v>1368</v>
      </c>
    </row>
    <row r="5" spans="1:14" ht="25.2" customHeight="1" x14ac:dyDescent="0.25">
      <c r="A5" s="130" t="s">
        <v>1388</v>
      </c>
      <c r="B5" s="131"/>
      <c r="C5" s="131"/>
      <c r="D5" s="131"/>
      <c r="E5" s="131"/>
      <c r="F5" s="131"/>
      <c r="G5" s="140"/>
      <c r="I5" s="92" t="s">
        <v>1408</v>
      </c>
      <c r="J5" s="92">
        <v>0</v>
      </c>
      <c r="K5" s="100" t="s">
        <v>1373</v>
      </c>
      <c r="L5" s="100">
        <v>0</v>
      </c>
      <c r="M5" s="100">
        <v>4</v>
      </c>
      <c r="N5" s="92" t="s">
        <v>1382</v>
      </c>
    </row>
    <row r="6" spans="1:14" ht="18" customHeight="1" x14ac:dyDescent="0.25">
      <c r="A6" s="161" t="s">
        <v>1385</v>
      </c>
      <c r="B6" s="162"/>
      <c r="C6" s="189"/>
      <c r="D6" s="190"/>
      <c r="E6" s="190"/>
      <c r="F6" s="190"/>
      <c r="G6" s="191"/>
      <c r="M6" s="100">
        <v>5</v>
      </c>
      <c r="N6" s="92" t="s">
        <v>1369</v>
      </c>
    </row>
    <row r="7" spans="1:14" ht="18" customHeight="1" x14ac:dyDescent="0.25">
      <c r="A7" s="141" t="s">
        <v>1394</v>
      </c>
      <c r="B7" s="142"/>
      <c r="C7" s="146"/>
      <c r="D7" s="147"/>
      <c r="E7" s="147"/>
      <c r="F7" s="147"/>
      <c r="G7" s="148"/>
      <c r="K7" s="100"/>
      <c r="L7" s="100"/>
      <c r="M7" s="100"/>
      <c r="N7" s="92" t="s">
        <v>1383</v>
      </c>
    </row>
    <row r="8" spans="1:14" ht="18" customHeight="1" x14ac:dyDescent="0.25">
      <c r="A8" s="141" t="s">
        <v>1371</v>
      </c>
      <c r="B8" s="142"/>
      <c r="C8" s="137"/>
      <c r="D8" s="138"/>
      <c r="E8" s="138"/>
      <c r="F8" s="138"/>
      <c r="G8" s="139"/>
      <c r="K8" s="100"/>
      <c r="L8" s="100"/>
      <c r="M8" s="100"/>
    </row>
    <row r="9" spans="1:14" ht="18" customHeight="1" x14ac:dyDescent="0.25">
      <c r="A9" s="141" t="s">
        <v>1374</v>
      </c>
      <c r="B9" s="142"/>
      <c r="C9" s="146"/>
      <c r="D9" s="147"/>
      <c r="E9" s="147"/>
      <c r="F9" s="147"/>
      <c r="G9" s="148"/>
      <c r="K9" s="100"/>
      <c r="L9" s="100"/>
      <c r="M9" s="100"/>
    </row>
    <row r="10" spans="1:14" ht="41.4" customHeight="1" x14ac:dyDescent="0.25">
      <c r="A10" s="141" t="s">
        <v>1375</v>
      </c>
      <c r="B10" s="142"/>
      <c r="C10" s="146"/>
      <c r="D10" s="147"/>
      <c r="E10" s="147"/>
      <c r="F10" s="147"/>
      <c r="G10" s="148"/>
      <c r="M10" s="100"/>
    </row>
    <row r="11" spans="1:14" ht="15" customHeight="1" x14ac:dyDescent="0.25">
      <c r="A11" s="161" t="s">
        <v>1306</v>
      </c>
      <c r="B11" s="162"/>
      <c r="C11" s="163" t="s">
        <v>1366</v>
      </c>
      <c r="D11" s="164"/>
      <c r="E11" s="165"/>
      <c r="F11" s="153"/>
      <c r="G11" s="155"/>
    </row>
    <row r="12" spans="1:14" ht="138" customHeight="1" x14ac:dyDescent="0.3">
      <c r="A12" s="166" t="s">
        <v>1395</v>
      </c>
      <c r="B12" s="167"/>
      <c r="C12" s="168"/>
      <c r="D12" s="159"/>
      <c r="E12" s="159"/>
      <c r="F12" s="159"/>
      <c r="G12" s="160"/>
    </row>
    <row r="13" spans="1:14" ht="28.5" customHeight="1" x14ac:dyDescent="0.3">
      <c r="A13" s="156" t="s">
        <v>1390</v>
      </c>
      <c r="B13" s="157"/>
      <c r="C13" s="158"/>
      <c r="D13" s="159"/>
      <c r="E13" s="159"/>
      <c r="F13" s="159"/>
      <c r="G13" s="160"/>
    </row>
    <row r="14" spans="1:14" ht="18" customHeight="1" x14ac:dyDescent="0.25">
      <c r="A14" s="141" t="s">
        <v>1254</v>
      </c>
      <c r="B14" s="142"/>
      <c r="C14" s="103"/>
      <c r="D14" s="104" t="str">
        <f>IF(C14=0,"Meeting date missing",C14)</f>
        <v>Meeting date missing</v>
      </c>
      <c r="E14" s="105" t="s">
        <v>13</v>
      </c>
      <c r="F14" s="106"/>
      <c r="G14" s="107" t="str">
        <f>IF(F14="","Meeting start time missing",F14)</f>
        <v>Meeting start time missing</v>
      </c>
    </row>
    <row r="15" spans="1:14" ht="18" customHeight="1" x14ac:dyDescent="0.25">
      <c r="A15" s="141" t="s">
        <v>1255</v>
      </c>
      <c r="B15" s="142"/>
      <c r="C15" s="103"/>
      <c r="D15" s="104" t="str">
        <f>IF(C15=0,"Meeting end missing",C15)</f>
        <v>Meeting end missing</v>
      </c>
      <c r="E15" s="105" t="s">
        <v>13</v>
      </c>
      <c r="F15" s="106"/>
      <c r="G15" s="108" t="str">
        <f>IF(F15="","Meeting end time missing",F15)</f>
        <v>Meeting end time missing</v>
      </c>
    </row>
    <row r="16" spans="1:14" ht="18" customHeight="1" x14ac:dyDescent="0.25">
      <c r="A16" s="141" t="s">
        <v>1125</v>
      </c>
      <c r="B16" s="142"/>
      <c r="C16" s="153"/>
      <c r="D16" s="154"/>
      <c r="E16" s="154"/>
      <c r="F16" s="154"/>
      <c r="G16" s="155"/>
    </row>
    <row r="17" spans="1:7" ht="18" customHeight="1" x14ac:dyDescent="0.25">
      <c r="A17" s="141" t="s">
        <v>11</v>
      </c>
      <c r="B17" s="142"/>
      <c r="C17" s="153"/>
      <c r="D17" s="154"/>
      <c r="E17" s="154"/>
      <c r="F17" s="154"/>
      <c r="G17" s="155"/>
    </row>
    <row r="18" spans="1:7" ht="57.6" customHeight="1" x14ac:dyDescent="0.3">
      <c r="A18" s="141" t="s">
        <v>0</v>
      </c>
      <c r="B18" s="142"/>
      <c r="C18" s="197"/>
      <c r="D18" s="198"/>
      <c r="E18" s="198"/>
      <c r="F18" s="198"/>
      <c r="G18" s="199"/>
    </row>
    <row r="19" spans="1:7" ht="15" customHeight="1" x14ac:dyDescent="0.25">
      <c r="A19" s="109" t="s">
        <v>1404</v>
      </c>
      <c r="B19" s="110"/>
      <c r="C19" s="149" t="s">
        <v>1396</v>
      </c>
      <c r="D19" s="149"/>
      <c r="E19" s="149"/>
      <c r="F19" s="149"/>
      <c r="G19" s="150"/>
    </row>
    <row r="20" spans="1:7" ht="15" customHeight="1" x14ac:dyDescent="0.25">
      <c r="A20" s="109" t="s">
        <v>1405</v>
      </c>
      <c r="B20" s="110"/>
      <c r="C20" s="149" t="s">
        <v>1406</v>
      </c>
      <c r="D20" s="149"/>
      <c r="E20" s="149"/>
      <c r="F20" s="149"/>
      <c r="G20" s="150"/>
    </row>
    <row r="21" spans="1:7" ht="15" customHeight="1" x14ac:dyDescent="0.3">
      <c r="A21" s="109"/>
      <c r="B21" s="110"/>
      <c r="C21" s="128"/>
      <c r="D21" s="128"/>
      <c r="E21" s="128"/>
      <c r="F21" s="128"/>
      <c r="G21" s="129"/>
    </row>
    <row r="22" spans="1:7" ht="15" customHeight="1" x14ac:dyDescent="0.3">
      <c r="A22" s="130" t="s">
        <v>1407</v>
      </c>
      <c r="B22" s="131"/>
      <c r="C22" s="131"/>
      <c r="D22" s="131"/>
      <c r="E22" s="131"/>
      <c r="F22" s="131"/>
      <c r="G22" s="111"/>
    </row>
    <row r="23" spans="1:7" ht="15" customHeight="1" x14ac:dyDescent="0.3">
      <c r="A23" s="204" t="s">
        <v>1378</v>
      </c>
      <c r="B23" s="205"/>
      <c r="C23" s="192" t="s">
        <v>1377</v>
      </c>
      <c r="D23" s="154"/>
      <c r="E23" s="154"/>
      <c r="F23" s="154"/>
      <c r="G23" s="155"/>
    </row>
    <row r="24" spans="1:7" ht="31.95" customHeight="1" x14ac:dyDescent="0.3">
      <c r="A24" s="206" t="s">
        <v>1397</v>
      </c>
      <c r="B24" s="207"/>
      <c r="C24" s="208" t="s">
        <v>1398</v>
      </c>
      <c r="D24" s="209"/>
      <c r="E24" s="209"/>
      <c r="F24" s="209"/>
      <c r="G24" s="95" t="e">
        <f>VLOOKUP(C24,(I2:J5),2,FALSE)</f>
        <v>#N/A</v>
      </c>
    </row>
    <row r="25" spans="1:7" ht="31.95" customHeight="1" x14ac:dyDescent="0.3">
      <c r="A25" s="206" t="s">
        <v>1416</v>
      </c>
      <c r="B25" s="207"/>
      <c r="C25" s="208" t="s">
        <v>1366</v>
      </c>
      <c r="D25" s="209"/>
      <c r="E25" s="209"/>
      <c r="F25" s="209"/>
      <c r="G25" s="95" t="e">
        <f>VLOOKUP(C25,(K2:L3),2,FALSE)</f>
        <v>#N/A</v>
      </c>
    </row>
    <row r="26" spans="1:7" ht="31.95" customHeight="1" thickBot="1" x14ac:dyDescent="0.35">
      <c r="A26" s="206" t="s">
        <v>1415</v>
      </c>
      <c r="B26" s="207"/>
      <c r="C26" s="193" t="s">
        <v>1366</v>
      </c>
      <c r="D26" s="194"/>
      <c r="E26" s="194"/>
      <c r="F26" s="194"/>
      <c r="G26" s="125" t="e">
        <f>VLOOKUP(C26,(K4:L5),2,FALSE)</f>
        <v>#N/A</v>
      </c>
    </row>
    <row r="27" spans="1:7" ht="25.2" customHeight="1" thickBot="1" x14ac:dyDescent="0.35">
      <c r="A27" s="109" t="s">
        <v>1384</v>
      </c>
      <c r="B27" s="124" t="s">
        <v>1366</v>
      </c>
      <c r="C27" s="195" t="s">
        <v>1386</v>
      </c>
      <c r="D27" s="196"/>
      <c r="E27" s="196"/>
      <c r="F27" s="196"/>
      <c r="G27" s="123" t="e">
        <f>G24+(SUM(G25:G26)*B27)</f>
        <v>#N/A</v>
      </c>
    </row>
    <row r="28" spans="1:7" ht="25.2" customHeight="1" x14ac:dyDescent="0.3">
      <c r="A28" s="161" t="s">
        <v>1379</v>
      </c>
      <c r="B28" s="149"/>
      <c r="C28" s="200" t="s">
        <v>1409</v>
      </c>
      <c r="D28" s="201"/>
      <c r="E28" s="201"/>
      <c r="F28" s="201"/>
      <c r="G28" s="202"/>
    </row>
    <row r="29" spans="1:7" ht="25.2" customHeight="1" x14ac:dyDescent="0.3">
      <c r="A29" s="141" t="s">
        <v>1381</v>
      </c>
      <c r="B29" s="203"/>
      <c r="C29" s="200" t="s">
        <v>1409</v>
      </c>
      <c r="D29" s="201"/>
      <c r="E29" s="201"/>
      <c r="F29" s="201"/>
      <c r="G29" s="202"/>
    </row>
    <row r="30" spans="1:7" ht="25.2" customHeight="1" x14ac:dyDescent="0.3">
      <c r="A30" s="141" t="s">
        <v>1380</v>
      </c>
      <c r="B30" s="203"/>
      <c r="C30" s="200" t="s">
        <v>1409</v>
      </c>
      <c r="D30" s="201"/>
      <c r="E30" s="201"/>
      <c r="F30" s="201"/>
      <c r="G30" s="202"/>
    </row>
    <row r="31" spans="1:7" ht="25.2" customHeight="1" thickBot="1" x14ac:dyDescent="0.35">
      <c r="A31" s="119" t="s">
        <v>1376</v>
      </c>
      <c r="B31" s="120"/>
      <c r="C31" s="200" t="s">
        <v>1409</v>
      </c>
      <c r="D31" s="201"/>
      <c r="E31" s="201"/>
      <c r="F31" s="201"/>
      <c r="G31" s="202"/>
    </row>
    <row r="32" spans="1:7" s="94" customFormat="1" ht="21" customHeight="1" x14ac:dyDescent="0.3">
      <c r="A32" s="121" t="s">
        <v>1187</v>
      </c>
      <c r="B32" s="122"/>
      <c r="C32" s="175" t="s">
        <v>1396</v>
      </c>
      <c r="D32" s="175"/>
      <c r="E32" s="175"/>
      <c r="F32" s="175"/>
      <c r="G32" s="176"/>
    </row>
    <row r="33" spans="1:7" ht="32.25" customHeight="1" x14ac:dyDescent="0.3">
      <c r="A33" s="177" t="s">
        <v>1411</v>
      </c>
      <c r="B33" s="178"/>
      <c r="C33" s="154" t="s">
        <v>1401</v>
      </c>
      <c r="D33" s="154"/>
      <c r="E33" s="154"/>
      <c r="F33" s="154"/>
      <c r="G33" s="155"/>
    </row>
    <row r="34" spans="1:7" ht="28.2" customHeight="1" thickBot="1" x14ac:dyDescent="0.35">
      <c r="A34" s="112" t="s">
        <v>1387</v>
      </c>
      <c r="B34" s="113"/>
      <c r="C34" s="114" t="s">
        <v>1366</v>
      </c>
      <c r="D34" s="187" t="s">
        <v>1392</v>
      </c>
      <c r="E34" s="187"/>
      <c r="F34" s="187"/>
      <c r="G34" s="188"/>
    </row>
    <row r="35" spans="1:7" s="94" customFormat="1" ht="21.6" customHeight="1" x14ac:dyDescent="0.3">
      <c r="A35" s="174" t="s">
        <v>1393</v>
      </c>
      <c r="B35" s="175"/>
      <c r="C35" s="175"/>
      <c r="D35" s="175"/>
      <c r="E35" s="175"/>
      <c r="F35" s="175"/>
      <c r="G35" s="176"/>
    </row>
    <row r="36" spans="1:7" s="94" customFormat="1" ht="43.2" customHeight="1" x14ac:dyDescent="0.3">
      <c r="A36" s="169" t="s">
        <v>1</v>
      </c>
      <c r="B36" s="170"/>
      <c r="C36" s="171" t="s">
        <v>1391</v>
      </c>
      <c r="D36" s="172"/>
      <c r="E36" s="172"/>
      <c r="F36" s="172"/>
      <c r="G36" s="173"/>
    </row>
    <row r="37" spans="1:7" s="94" customFormat="1" ht="43.2" customHeight="1" x14ac:dyDescent="0.3">
      <c r="A37" s="169" t="s">
        <v>1410</v>
      </c>
      <c r="B37" s="170"/>
      <c r="C37" s="171" t="s">
        <v>1391</v>
      </c>
      <c r="D37" s="172"/>
      <c r="E37" s="172"/>
      <c r="F37" s="172"/>
      <c r="G37" s="173"/>
    </row>
    <row r="38" spans="1:7" s="94" customFormat="1" ht="43.2" customHeight="1" x14ac:dyDescent="0.3">
      <c r="A38" s="169"/>
      <c r="B38" s="170"/>
      <c r="C38" s="171"/>
      <c r="D38" s="172"/>
      <c r="E38" s="172"/>
      <c r="F38" s="172"/>
      <c r="G38" s="173"/>
    </row>
    <row r="39" spans="1:7" s="94" customFormat="1" ht="15" customHeight="1" thickBot="1" x14ac:dyDescent="0.35">
      <c r="A39" s="179"/>
      <c r="B39" s="180"/>
      <c r="C39" s="180"/>
      <c r="D39" s="180"/>
      <c r="E39" s="180"/>
      <c r="F39" s="180"/>
      <c r="G39" s="181"/>
    </row>
    <row r="40" spans="1:7" s="94" customFormat="1" ht="15" customHeight="1" x14ac:dyDescent="0.3">
      <c r="A40" s="115" t="s">
        <v>1412</v>
      </c>
      <c r="B40" s="182"/>
      <c r="C40" s="182"/>
      <c r="D40" s="182"/>
      <c r="E40" s="182"/>
      <c r="F40" s="182"/>
      <c r="G40" s="182"/>
    </row>
    <row r="41" spans="1:7" s="94" customFormat="1" ht="15" customHeight="1" x14ac:dyDescent="0.3">
      <c r="A41" s="94" t="s">
        <v>1413</v>
      </c>
      <c r="B41" s="182" t="s">
        <v>1414</v>
      </c>
      <c r="C41" s="182"/>
      <c r="D41" s="182"/>
      <c r="E41" s="182"/>
      <c r="F41" s="182"/>
      <c r="G41" s="182"/>
    </row>
    <row r="42" spans="1:7" s="94" customFormat="1" ht="15" customHeight="1" x14ac:dyDescent="0.3">
      <c r="A42" s="115" t="s">
        <v>1417</v>
      </c>
      <c r="B42" s="182"/>
      <c r="C42" s="182"/>
      <c r="D42" s="182"/>
      <c r="E42" s="182"/>
      <c r="F42" s="182"/>
      <c r="G42" s="182"/>
    </row>
    <row r="43" spans="1:7" s="94" customFormat="1" ht="15" customHeight="1" x14ac:dyDescent="0.3">
      <c r="A43" s="94" t="s">
        <v>1418</v>
      </c>
      <c r="B43" s="182" t="s">
        <v>1419</v>
      </c>
      <c r="C43" s="182"/>
      <c r="D43" s="182"/>
      <c r="E43" s="182"/>
      <c r="F43" s="182"/>
      <c r="G43" s="182"/>
    </row>
    <row r="44" spans="1:7" s="94" customFormat="1" ht="15" customHeight="1" x14ac:dyDescent="0.3">
      <c r="A44" s="117"/>
      <c r="B44" s="182"/>
      <c r="C44" s="182"/>
      <c r="D44" s="182"/>
      <c r="E44" s="182"/>
      <c r="F44" s="182"/>
      <c r="G44" s="182"/>
    </row>
    <row r="45" spans="1:7" s="94" customFormat="1" ht="30" customHeight="1" x14ac:dyDescent="0.3">
      <c r="A45" s="117"/>
      <c r="B45" s="183"/>
      <c r="C45" s="183"/>
      <c r="D45" s="183"/>
      <c r="E45" s="183"/>
      <c r="F45" s="183"/>
      <c r="G45" s="183"/>
    </row>
    <row r="46" spans="1:7" s="94" customFormat="1" ht="15" customHeight="1" x14ac:dyDescent="0.3">
      <c r="A46" s="117"/>
      <c r="B46" s="183"/>
      <c r="C46" s="183"/>
      <c r="D46" s="183"/>
      <c r="E46" s="183"/>
      <c r="F46" s="183"/>
      <c r="G46" s="183"/>
    </row>
    <row r="47" spans="1:7" s="94" customFormat="1" ht="15" customHeight="1" x14ac:dyDescent="0.3">
      <c r="A47" s="118"/>
      <c r="B47" s="182"/>
      <c r="C47" s="182"/>
      <c r="D47" s="182"/>
      <c r="E47" s="182"/>
      <c r="F47" s="182"/>
      <c r="G47" s="182"/>
    </row>
    <row r="48" spans="1:7" s="94" customFormat="1" ht="30" customHeight="1" x14ac:dyDescent="0.3">
      <c r="A48" s="117"/>
      <c r="B48" s="183"/>
      <c r="C48" s="183"/>
      <c r="D48" s="183"/>
      <c r="E48" s="183"/>
      <c r="F48" s="183"/>
      <c r="G48" s="183"/>
    </row>
    <row r="49" spans="1:12" s="94" customFormat="1" ht="15" customHeight="1" x14ac:dyDescent="0.3">
      <c r="A49" s="116"/>
      <c r="B49" s="183"/>
      <c r="C49" s="183"/>
      <c r="D49" s="183"/>
      <c r="E49" s="183"/>
      <c r="F49" s="183"/>
      <c r="G49" s="183"/>
    </row>
    <row r="50" spans="1:12" s="94" customFormat="1" ht="15" customHeight="1" x14ac:dyDescent="0.3">
      <c r="A50" s="116"/>
      <c r="B50" s="183"/>
      <c r="C50" s="183"/>
      <c r="D50" s="183"/>
      <c r="E50" s="183"/>
      <c r="F50" s="183"/>
      <c r="G50" s="183"/>
    </row>
    <row r="51" spans="1:12" s="94" customFormat="1" ht="15" customHeight="1" x14ac:dyDescent="0.3">
      <c r="A51" s="116"/>
      <c r="B51" s="183"/>
      <c r="C51" s="183"/>
      <c r="D51" s="183"/>
      <c r="E51" s="183"/>
      <c r="F51" s="183"/>
      <c r="G51" s="183"/>
    </row>
    <row r="52" spans="1:12" s="94" customFormat="1" ht="15" customHeight="1" x14ac:dyDescent="0.3">
      <c r="A52" s="116"/>
      <c r="B52" s="183"/>
      <c r="C52" s="183"/>
      <c r="D52" s="183"/>
      <c r="E52" s="183"/>
      <c r="F52" s="183"/>
      <c r="G52" s="183"/>
    </row>
    <row r="53" spans="1:12" s="94" customFormat="1" ht="30" customHeight="1" x14ac:dyDescent="0.3">
      <c r="A53" s="117"/>
      <c r="B53" s="184"/>
      <c r="C53" s="184"/>
      <c r="D53" s="184"/>
      <c r="E53" s="184"/>
      <c r="F53" s="184"/>
      <c r="G53" s="184"/>
    </row>
    <row r="54" spans="1:12" s="94" customFormat="1" ht="30" customHeight="1" x14ac:dyDescent="0.3">
      <c r="A54" s="117"/>
      <c r="B54" s="183"/>
      <c r="C54" s="183"/>
      <c r="D54" s="183"/>
      <c r="E54" s="183"/>
      <c r="F54" s="183"/>
      <c r="G54" s="183"/>
    </row>
    <row r="55" spans="1:12" s="94" customFormat="1" ht="15" customHeight="1" x14ac:dyDescent="0.3">
      <c r="A55" s="116"/>
      <c r="B55" s="183"/>
      <c r="C55" s="183"/>
      <c r="D55" s="183"/>
      <c r="E55" s="183"/>
      <c r="F55" s="183"/>
      <c r="G55" s="183"/>
    </row>
    <row r="56" spans="1:12" s="94" customFormat="1" ht="15" customHeight="1" x14ac:dyDescent="0.3">
      <c r="A56" s="118"/>
      <c r="B56" s="182"/>
      <c r="C56" s="182"/>
      <c r="D56" s="182"/>
      <c r="E56" s="182"/>
      <c r="F56" s="182"/>
      <c r="G56" s="182"/>
    </row>
    <row r="57" spans="1:12" s="94" customFormat="1" ht="15" customHeight="1" x14ac:dyDescent="0.3">
      <c r="A57" s="116"/>
      <c r="B57" s="183"/>
      <c r="C57" s="183"/>
      <c r="D57" s="183"/>
      <c r="E57" s="183"/>
      <c r="F57" s="183"/>
      <c r="G57" s="183"/>
    </row>
    <row r="58" spans="1:12" s="94" customFormat="1" ht="15" customHeight="1" x14ac:dyDescent="0.3">
      <c r="A58" s="116"/>
      <c r="B58" s="183"/>
      <c r="C58" s="183"/>
      <c r="D58" s="183"/>
      <c r="E58" s="183"/>
      <c r="F58" s="183"/>
      <c r="G58" s="183"/>
    </row>
    <row r="59" spans="1:12" s="94" customFormat="1" ht="15" customHeight="1" x14ac:dyDescent="0.3">
      <c r="A59" s="116"/>
      <c r="B59" s="183"/>
      <c r="C59" s="183"/>
      <c r="D59" s="183"/>
      <c r="E59" s="183"/>
      <c r="F59" s="183"/>
      <c r="G59" s="183"/>
      <c r="K59" s="92"/>
      <c r="L59" s="92"/>
    </row>
    <row r="60" spans="1:12" ht="15" customHeight="1" x14ac:dyDescent="0.3">
      <c r="A60" s="118"/>
      <c r="B60" s="182"/>
      <c r="C60" s="182"/>
      <c r="D60" s="182"/>
      <c r="E60" s="182"/>
      <c r="F60" s="182"/>
      <c r="G60" s="182"/>
    </row>
    <row r="61" spans="1:12" ht="30" customHeight="1" x14ac:dyDescent="0.3">
      <c r="A61" s="116"/>
      <c r="B61" s="186"/>
      <c r="C61" s="186"/>
      <c r="D61" s="186"/>
      <c r="E61" s="186"/>
      <c r="F61" s="186"/>
      <c r="G61" s="186"/>
    </row>
    <row r="62" spans="1:12" x14ac:dyDescent="0.3">
      <c r="A62" s="118"/>
      <c r="B62" s="182"/>
      <c r="C62" s="182"/>
      <c r="D62" s="182"/>
      <c r="E62" s="182"/>
      <c r="F62" s="182"/>
      <c r="G62" s="182"/>
    </row>
    <row r="63" spans="1:12" ht="30" customHeight="1" x14ac:dyDescent="0.3">
      <c r="A63" s="118"/>
      <c r="B63" s="182"/>
      <c r="C63" s="182"/>
      <c r="D63" s="182"/>
      <c r="E63" s="182"/>
      <c r="F63" s="182"/>
      <c r="G63" s="182"/>
    </row>
    <row r="64" spans="1:12" ht="30" customHeight="1" x14ac:dyDescent="0.3">
      <c r="A64" s="118"/>
      <c r="B64" s="182"/>
      <c r="C64" s="182"/>
      <c r="D64" s="182"/>
      <c r="E64" s="182"/>
      <c r="F64" s="182"/>
      <c r="G64" s="182"/>
    </row>
    <row r="65" spans="1:7" ht="30" customHeight="1" x14ac:dyDescent="0.3">
      <c r="A65" s="118"/>
      <c r="B65" s="182"/>
      <c r="C65" s="182"/>
      <c r="D65" s="182"/>
      <c r="E65" s="182"/>
      <c r="F65" s="182"/>
      <c r="G65" s="182"/>
    </row>
    <row r="66" spans="1:7" ht="15" customHeight="1" x14ac:dyDescent="0.3">
      <c r="A66" s="118"/>
      <c r="B66" s="185"/>
      <c r="C66" s="185"/>
      <c r="D66" s="185"/>
      <c r="E66" s="185"/>
      <c r="F66" s="185"/>
      <c r="G66" s="185"/>
    </row>
    <row r="67" spans="1:7" ht="15" customHeight="1" x14ac:dyDescent="0.3">
      <c r="A67" s="118"/>
      <c r="B67" s="185"/>
      <c r="C67" s="185"/>
      <c r="D67" s="185"/>
      <c r="E67" s="185"/>
      <c r="F67" s="185"/>
      <c r="G67" s="185"/>
    </row>
    <row r="68" spans="1:7" ht="15" customHeight="1" x14ac:dyDescent="0.3">
      <c r="A68" s="94"/>
      <c r="B68" s="94"/>
      <c r="C68" s="94"/>
      <c r="D68" s="94"/>
      <c r="E68" s="94"/>
      <c r="F68" s="94"/>
      <c r="G68" s="94"/>
    </row>
    <row r="69" spans="1:7" ht="15" customHeight="1" x14ac:dyDescent="0.3"/>
    <row r="70" spans="1:7" ht="15" customHeight="1" x14ac:dyDescent="0.3"/>
    <row r="71" spans="1:7" ht="15" customHeight="1" x14ac:dyDescent="0.3"/>
    <row r="72" spans="1:7" ht="15" customHeight="1" x14ac:dyDescent="0.3"/>
    <row r="73" spans="1:7" ht="15" customHeight="1" x14ac:dyDescent="0.3"/>
    <row r="74" spans="1:7" ht="15" customHeight="1" x14ac:dyDescent="0.3"/>
    <row r="75" spans="1:7" ht="15" customHeight="1" x14ac:dyDescent="0.3"/>
    <row r="76" spans="1:7" ht="15" customHeight="1" x14ac:dyDescent="0.3"/>
    <row r="77" spans="1:7" ht="15" customHeight="1" x14ac:dyDescent="0.3"/>
    <row r="78" spans="1:7" ht="15" customHeight="1" x14ac:dyDescent="0.3"/>
    <row r="79" spans="1:7" ht="15" customHeight="1" x14ac:dyDescent="0.3"/>
    <row r="80" spans="1:7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</sheetData>
  <sheetProtection selectLockedCells="1"/>
  <mergeCells count="90">
    <mergeCell ref="C32:G32"/>
    <mergeCell ref="A30:B30"/>
    <mergeCell ref="C31:G31"/>
    <mergeCell ref="A29:B29"/>
    <mergeCell ref="A28:B28"/>
    <mergeCell ref="C30:G30"/>
    <mergeCell ref="A23:B23"/>
    <mergeCell ref="C28:G28"/>
    <mergeCell ref="A24:B24"/>
    <mergeCell ref="C29:G29"/>
    <mergeCell ref="C24:F24"/>
    <mergeCell ref="A25:B25"/>
    <mergeCell ref="C25:F25"/>
    <mergeCell ref="A26:B26"/>
    <mergeCell ref="A6:B6"/>
    <mergeCell ref="C6:G6"/>
    <mergeCell ref="C23:G23"/>
    <mergeCell ref="C26:F26"/>
    <mergeCell ref="C27:F27"/>
    <mergeCell ref="A18:B18"/>
    <mergeCell ref="C18:G18"/>
    <mergeCell ref="B67:G67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55:G55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A38:B38"/>
    <mergeCell ref="C38:G38"/>
    <mergeCell ref="A39:G39"/>
    <mergeCell ref="B42:G42"/>
    <mergeCell ref="B43:G43"/>
    <mergeCell ref="B41:G41"/>
    <mergeCell ref="B40:G40"/>
    <mergeCell ref="A36:B36"/>
    <mergeCell ref="C36:G36"/>
    <mergeCell ref="A37:B37"/>
    <mergeCell ref="C37:G37"/>
    <mergeCell ref="C33:G33"/>
    <mergeCell ref="A35:G35"/>
    <mergeCell ref="A33:B33"/>
    <mergeCell ref="D34:G34"/>
    <mergeCell ref="C16:G16"/>
    <mergeCell ref="A17:B17"/>
    <mergeCell ref="C17:G17"/>
    <mergeCell ref="A8:B8"/>
    <mergeCell ref="C7:G7"/>
    <mergeCell ref="A13:B13"/>
    <mergeCell ref="C13:G13"/>
    <mergeCell ref="A14:B14"/>
    <mergeCell ref="A15:B15"/>
    <mergeCell ref="A11:B11"/>
    <mergeCell ref="C11:E11"/>
    <mergeCell ref="F11:G11"/>
    <mergeCell ref="A12:B12"/>
    <mergeCell ref="C12:G12"/>
    <mergeCell ref="A22:F22"/>
    <mergeCell ref="A2:B2"/>
    <mergeCell ref="C2:G2"/>
    <mergeCell ref="C8:G8"/>
    <mergeCell ref="A5:G5"/>
    <mergeCell ref="A7:B7"/>
    <mergeCell ref="A4:G4"/>
    <mergeCell ref="A9:B9"/>
    <mergeCell ref="A10:B10"/>
    <mergeCell ref="C9:G9"/>
    <mergeCell ref="C10:G10"/>
    <mergeCell ref="C19:G19"/>
    <mergeCell ref="A3:B3"/>
    <mergeCell ref="C3:E3"/>
    <mergeCell ref="A16:B16"/>
    <mergeCell ref="C20:G20"/>
  </mergeCells>
  <conditionalFormatting sqref="C11">
    <cfRule type="cellIs" dxfId="6" priority="10" operator="equal">
      <formula>$K$13</formula>
    </cfRule>
  </conditionalFormatting>
  <dataValidations count="7">
    <dataValidation type="date" allowBlank="1" showInputMessage="1" showErrorMessage="1" errorTitle="date format error" error="date between 01-05-2010 and 01-05-2014_x000a_date format depends on your computer settings" promptTitle="date" prompt="between_x000a_01-05-2010 and 01-05-2014" sqref="C14:C15">
      <formula1>40299</formula1>
      <formula2>41760</formula2>
    </dataValidation>
    <dataValidation type="time" allowBlank="1" showInputMessage="1" showErrorMessage="1" error="time: hh:mm between_x000a_01-05-2010 and 01-05-2014" promptTitle="Time format" prompt="hh:mm" sqref="F14:F15">
      <formula1>0</formula1>
      <formula2>0.999305555555556</formula2>
    </dataValidation>
    <dataValidation allowBlank="1" sqref="G14:G15 D14:D15 G3"/>
    <dataValidation type="list" allowBlank="1" showInputMessage="1" showErrorMessage="1" sqref="C11:E11">
      <formula1>$N$1:$N$7</formula1>
    </dataValidation>
    <dataValidation type="list" allowBlank="1" showInputMessage="1" showErrorMessage="1" sqref="B27">
      <formula1>$M$1:$M$6</formula1>
    </dataValidation>
    <dataValidation type="list" allowBlank="1" showInputMessage="1" showErrorMessage="1" sqref="C34 C25:F26">
      <formula1>$K$1:$K$3</formula1>
    </dataValidation>
    <dataValidation type="list" allowBlank="1" showInputMessage="1" showErrorMessage="1" sqref="C24:F24">
      <formula1>$I$1:$I$5</formula1>
    </dataValidation>
  </dataValidations>
  <hyperlinks>
    <hyperlink ref="C23" r:id="rId1"/>
  </hyperlinks>
  <pageMargins left="0.62992125984251968" right="0.62992125984251968" top="0.35433070866141736" bottom="0.15748031496062992" header="0.31496062992125984" footer="0.31496062992125984"/>
  <pageSetup paperSize="9" scale="72" orientation="portrait" cellComments="asDisplayed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DAFC2F-F4B5-4769-B27F-27AFE1BE0084}">
            <xm:f>NOT(ISERROR(SEARCH($M$1,B27)))</xm:f>
            <xm:f>$M$1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7" operator="containsText" id="{F8A998A8-59E6-411F-9D3C-9FD475878E0C}">
            <xm:f>NOT(ISERROR(SEARCH($N$1,C11)))</xm:f>
            <xm:f>$N$1</xm:f>
            <x14:dxf>
              <fill>
                <patternFill>
                  <bgColor theme="9" tint="0.59996337778862885"/>
                </patternFill>
              </fill>
            </x14:dxf>
          </x14:cfRule>
          <xm:sqref>C11:E11</xm:sqref>
        </x14:conditionalFormatting>
        <x14:conditionalFormatting xmlns:xm="http://schemas.microsoft.com/office/excel/2006/main">
          <x14:cfRule type="containsText" priority="5" operator="containsText" id="{10C2ACE0-4990-4E90-A179-947BC684EA0F}">
            <xm:f>NOT(ISERROR(SEARCH($K$1,C34)))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ontainsText" priority="3" operator="containsText" id="{C18A9392-E3D5-43CD-8780-A7E04038390E}">
            <xm:f>NOT(ISERROR(SEARCH($I$1,C24)))</xm:f>
            <xm:f>$I$1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C24:F24</xm:sqref>
        </x14:conditionalFormatting>
        <x14:conditionalFormatting xmlns:xm="http://schemas.microsoft.com/office/excel/2006/main">
          <x14:cfRule type="containsText" priority="2" operator="containsText" id="{830C6CE2-824A-4966-9FCC-03D3A202F2FD}">
            <xm:f>NOT(ISERROR(SEARCH($K$1,C25)))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C25:F25</xm:sqref>
        </x14:conditionalFormatting>
        <x14:conditionalFormatting xmlns:xm="http://schemas.microsoft.com/office/excel/2006/main">
          <x14:cfRule type="containsText" priority="1" operator="containsText" id="{5F144E68-71AE-4741-A7A7-A03ADDB82011}">
            <xm:f>NOT(ISERROR(SEARCH($K$1,C26)))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Costs!$E$3:$E$50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96"/>
  <sheetViews>
    <sheetView zoomScaleNormal="100" workbookViewId="0">
      <selection activeCell="G1" sqref="G1"/>
    </sheetView>
  </sheetViews>
  <sheetFormatPr defaultColWidth="9.109375" defaultRowHeight="14.4" x14ac:dyDescent="0.3"/>
  <cols>
    <col min="1" max="1" width="44.6640625" style="11" customWidth="1"/>
    <col min="2" max="2" width="6.109375" style="11" customWidth="1"/>
    <col min="3" max="3" width="10.44140625" style="11" customWidth="1"/>
    <col min="4" max="4" width="10.6640625" style="11" customWidth="1"/>
    <col min="5" max="5" width="13.88671875" style="11" bestFit="1" customWidth="1"/>
    <col min="6" max="6" width="15.109375" style="11" bestFit="1" customWidth="1"/>
    <col min="7" max="7" width="9.109375" style="11"/>
    <col min="8" max="8" width="11.109375" style="11" bestFit="1" customWidth="1"/>
    <col min="9" max="17" width="9.109375" style="11"/>
    <col min="18" max="18" width="9.109375" style="1"/>
    <col min="19" max="16384" width="9.109375" style="11"/>
  </cols>
  <sheetData>
    <row r="1" spans="1:18" ht="15" customHeight="1" x14ac:dyDescent="0.25">
      <c r="A1" s="217" t="s">
        <v>14</v>
      </c>
      <c r="B1" s="218"/>
      <c r="C1" s="218"/>
      <c r="D1" s="218"/>
      <c r="E1" s="219" t="e">
        <f>#REF!</f>
        <v>#REF!</v>
      </c>
      <c r="F1" s="220"/>
      <c r="G1" s="73"/>
    </row>
    <row r="2" spans="1:18" ht="15" customHeight="1" thickBot="1" x14ac:dyDescent="0.3">
      <c r="A2" s="221" t="s">
        <v>1305</v>
      </c>
      <c r="B2" s="222"/>
      <c r="C2" s="223" t="e">
        <f>CONCATENATE(#REF!,"       :      ",#REF!)</f>
        <v>#REF!</v>
      </c>
      <c r="D2" s="224"/>
      <c r="E2" s="224"/>
      <c r="F2" s="225"/>
      <c r="G2" s="74"/>
    </row>
    <row r="3" spans="1:18" ht="15" customHeight="1" thickBot="1" x14ac:dyDescent="0.3">
      <c r="A3" s="226" t="s">
        <v>9</v>
      </c>
      <c r="B3" s="227"/>
      <c r="C3" s="227"/>
      <c r="D3" s="227"/>
      <c r="E3" s="227"/>
      <c r="F3" s="228"/>
      <c r="G3" s="74"/>
      <c r="Q3" s="13"/>
    </row>
    <row r="4" spans="1:18" ht="15" customHeight="1" x14ac:dyDescent="0.25">
      <c r="A4" s="210" t="e">
        <f>#REF!</f>
        <v>#REF!</v>
      </c>
      <c r="B4" s="211"/>
      <c r="C4" s="212" t="e">
        <f>#REF!</f>
        <v>#REF!</v>
      </c>
      <c r="D4" s="213"/>
      <c r="E4" s="213"/>
      <c r="F4" s="214"/>
      <c r="G4" s="74"/>
      <c r="Q4" s="13"/>
      <c r="R4" s="84"/>
    </row>
    <row r="5" spans="1:18" ht="15" customHeight="1" thickBot="1" x14ac:dyDescent="0.3">
      <c r="A5" s="233" t="e">
        <f>#REF!</f>
        <v>#REF!</v>
      </c>
      <c r="B5" s="234"/>
      <c r="C5" s="238" t="e">
        <f>#REF!</f>
        <v>#REF!</v>
      </c>
      <c r="D5" s="239"/>
      <c r="E5" s="239"/>
      <c r="F5" s="240"/>
      <c r="G5" s="74"/>
      <c r="Q5" s="13"/>
    </row>
    <row r="6" spans="1:18" ht="15" customHeight="1" thickBot="1" x14ac:dyDescent="0.3">
      <c r="A6" s="235" t="s">
        <v>1257</v>
      </c>
      <c r="B6" s="236"/>
      <c r="C6" s="236"/>
      <c r="D6" s="236"/>
      <c r="E6" s="236"/>
      <c r="F6" s="237"/>
      <c r="G6" s="74"/>
      <c r="Q6" s="13"/>
    </row>
    <row r="7" spans="1:18" ht="15" customHeight="1" x14ac:dyDescent="0.25">
      <c r="A7" s="229" t="s">
        <v>1183</v>
      </c>
      <c r="B7" s="230"/>
      <c r="C7" s="20" t="s">
        <v>16</v>
      </c>
      <c r="D7" s="65" t="s">
        <v>17</v>
      </c>
      <c r="E7" s="21" t="s">
        <v>19</v>
      </c>
      <c r="F7" s="66">
        <f>SUM(F8:F9)</f>
        <v>0</v>
      </c>
      <c r="G7" s="74"/>
      <c r="Q7" s="13"/>
      <c r="R7" s="3" t="s">
        <v>5</v>
      </c>
    </row>
    <row r="8" spans="1:18" ht="15" customHeight="1" x14ac:dyDescent="0.3">
      <c r="A8" s="231" t="s">
        <v>1190</v>
      </c>
      <c r="B8" s="232"/>
      <c r="C8" s="18" t="s">
        <v>20</v>
      </c>
      <c r="D8" s="56"/>
      <c r="E8" s="61">
        <v>1</v>
      </c>
      <c r="F8" s="62">
        <f>ROUND(D8*E8,2)</f>
        <v>0</v>
      </c>
      <c r="G8" s="74"/>
      <c r="Q8" s="13"/>
      <c r="R8" s="4" t="s">
        <v>6</v>
      </c>
    </row>
    <row r="9" spans="1:18" ht="15" customHeight="1" x14ac:dyDescent="0.3">
      <c r="A9" s="231"/>
      <c r="B9" s="232"/>
      <c r="C9" s="18" t="s">
        <v>20</v>
      </c>
      <c r="D9" s="56"/>
      <c r="E9" s="61">
        <v>1</v>
      </c>
      <c r="F9" s="62">
        <f>ROUND(D9*E9,2)</f>
        <v>0</v>
      </c>
      <c r="G9" s="74"/>
      <c r="Q9" s="13"/>
    </row>
    <row r="10" spans="1:18" ht="15" customHeight="1" x14ac:dyDescent="0.25">
      <c r="A10" s="215" t="s">
        <v>18</v>
      </c>
      <c r="B10" s="216"/>
      <c r="C10" s="20" t="s">
        <v>16</v>
      </c>
      <c r="D10" s="20" t="s">
        <v>17</v>
      </c>
      <c r="E10" s="21" t="s">
        <v>19</v>
      </c>
      <c r="F10" s="63">
        <f>SUM(F11:F13)</f>
        <v>0</v>
      </c>
      <c r="G10" s="74"/>
      <c r="Q10" s="13"/>
    </row>
    <row r="11" spans="1:18" ht="15" customHeight="1" x14ac:dyDescent="0.3">
      <c r="A11" s="231" t="s">
        <v>1190</v>
      </c>
      <c r="B11" s="232"/>
      <c r="C11" s="18" t="s">
        <v>20</v>
      </c>
      <c r="D11" s="56"/>
      <c r="E11" s="61">
        <v>1</v>
      </c>
      <c r="F11" s="62">
        <f>ROUND(D11*E11,2)</f>
        <v>0</v>
      </c>
      <c r="G11" s="74"/>
      <c r="Q11" s="14"/>
      <c r="R11" s="3" t="s">
        <v>2</v>
      </c>
    </row>
    <row r="12" spans="1:18" ht="15" customHeight="1" x14ac:dyDescent="0.3">
      <c r="A12" s="231"/>
      <c r="B12" s="232"/>
      <c r="C12" s="18" t="s">
        <v>20</v>
      </c>
      <c r="D12" s="56"/>
      <c r="E12" s="61">
        <v>1</v>
      </c>
      <c r="F12" s="62">
        <f>ROUND(D12*E12,2)</f>
        <v>0</v>
      </c>
      <c r="G12" s="74"/>
      <c r="R12" s="5" t="s">
        <v>3</v>
      </c>
    </row>
    <row r="13" spans="1:18" ht="15" customHeight="1" x14ac:dyDescent="0.3">
      <c r="A13" s="231"/>
      <c r="B13" s="232"/>
      <c r="C13" s="18" t="s">
        <v>20</v>
      </c>
      <c r="D13" s="56"/>
      <c r="E13" s="61">
        <v>1</v>
      </c>
      <c r="F13" s="62">
        <f>ROUND(D13*E13,2)</f>
        <v>0</v>
      </c>
      <c r="G13" s="74"/>
      <c r="R13" s="5" t="s">
        <v>4</v>
      </c>
    </row>
    <row r="14" spans="1:18" ht="15" customHeight="1" x14ac:dyDescent="0.25">
      <c r="A14" s="215" t="s">
        <v>10</v>
      </c>
      <c r="B14" s="216"/>
      <c r="C14" s="12" t="s">
        <v>16</v>
      </c>
      <c r="D14" s="57" t="s">
        <v>17</v>
      </c>
      <c r="E14" s="19" t="s">
        <v>19</v>
      </c>
      <c r="F14" s="63">
        <f>SUM(F15:F19)</f>
        <v>0</v>
      </c>
      <c r="G14" s="74"/>
      <c r="R14" s="6" t="s">
        <v>12</v>
      </c>
    </row>
    <row r="15" spans="1:18" ht="15" customHeight="1" x14ac:dyDescent="0.3">
      <c r="A15" s="231" t="s">
        <v>1190</v>
      </c>
      <c r="B15" s="232"/>
      <c r="C15" s="18" t="s">
        <v>20</v>
      </c>
      <c r="D15" s="56"/>
      <c r="E15" s="61">
        <v>1</v>
      </c>
      <c r="F15" s="62">
        <f>ROUND(D15*E15,2)</f>
        <v>0</v>
      </c>
      <c r="G15" s="74"/>
    </row>
    <row r="16" spans="1:18" ht="15" customHeight="1" x14ac:dyDescent="0.3">
      <c r="A16" s="231"/>
      <c r="B16" s="232"/>
      <c r="C16" s="18" t="s">
        <v>20</v>
      </c>
      <c r="D16" s="56"/>
      <c r="E16" s="61">
        <v>1</v>
      </c>
      <c r="F16" s="62">
        <f>ROUND(D16*E16,2)</f>
        <v>0</v>
      </c>
      <c r="G16" s="74"/>
      <c r="R16" s="7" t="s">
        <v>15</v>
      </c>
    </row>
    <row r="17" spans="1:18" ht="15" customHeight="1" x14ac:dyDescent="0.3">
      <c r="A17" s="231"/>
      <c r="B17" s="232"/>
      <c r="C17" s="18" t="s">
        <v>20</v>
      </c>
      <c r="D17" s="56"/>
      <c r="E17" s="61">
        <v>1</v>
      </c>
      <c r="F17" s="62">
        <f>ROUND(D17*E17,2)</f>
        <v>0</v>
      </c>
      <c r="G17" s="74"/>
      <c r="R17" s="8">
        <v>1</v>
      </c>
    </row>
    <row r="18" spans="1:18" ht="15" customHeight="1" x14ac:dyDescent="0.3">
      <c r="A18" s="231"/>
      <c r="B18" s="232"/>
      <c r="C18" s="18" t="s">
        <v>20</v>
      </c>
      <c r="D18" s="56"/>
      <c r="E18" s="61">
        <v>1</v>
      </c>
      <c r="F18" s="62">
        <f>ROUND(D18*E18,2)</f>
        <v>0</v>
      </c>
      <c r="G18" s="74"/>
      <c r="R18" s="8">
        <v>2</v>
      </c>
    </row>
    <row r="19" spans="1:18" ht="15" customHeight="1" x14ac:dyDescent="0.3">
      <c r="A19" s="231"/>
      <c r="B19" s="232"/>
      <c r="C19" s="18" t="s">
        <v>20</v>
      </c>
      <c r="D19" s="56"/>
      <c r="E19" s="61">
        <v>1</v>
      </c>
      <c r="F19" s="62">
        <f>ROUND(D19*E19,2)</f>
        <v>0</v>
      </c>
      <c r="G19" s="74"/>
      <c r="R19" s="9" t="s">
        <v>1256</v>
      </c>
    </row>
    <row r="20" spans="1:18" ht="15" customHeight="1" x14ac:dyDescent="0.25">
      <c r="A20" s="215" t="s">
        <v>1184</v>
      </c>
      <c r="B20" s="216"/>
      <c r="C20" s="12" t="s">
        <v>16</v>
      </c>
      <c r="D20" s="57" t="s">
        <v>17</v>
      </c>
      <c r="E20" s="19" t="s">
        <v>19</v>
      </c>
      <c r="F20" s="63">
        <f>SUM(F21:F22)</f>
        <v>0</v>
      </c>
      <c r="G20" s="74"/>
      <c r="H20" s="83"/>
    </row>
    <row r="21" spans="1:18" ht="15" customHeight="1" x14ac:dyDescent="0.3">
      <c r="A21" s="231" t="s">
        <v>1190</v>
      </c>
      <c r="B21" s="232"/>
      <c r="C21" s="18" t="s">
        <v>20</v>
      </c>
      <c r="D21" s="56"/>
      <c r="E21" s="61">
        <v>1</v>
      </c>
      <c r="F21" s="62">
        <f>ROUND(D21*E21,2)</f>
        <v>0</v>
      </c>
      <c r="G21" s="74"/>
      <c r="H21" s="83"/>
      <c r="R21" s="10"/>
    </row>
    <row r="22" spans="1:18" ht="15" customHeight="1" x14ac:dyDescent="0.3">
      <c r="A22" s="231"/>
      <c r="B22" s="232"/>
      <c r="C22" s="18" t="s">
        <v>20</v>
      </c>
      <c r="D22" s="56"/>
      <c r="E22" s="61">
        <v>1</v>
      </c>
      <c r="F22" s="62">
        <f>ROUND(D22*E22,2)</f>
        <v>0</v>
      </c>
      <c r="G22" s="74"/>
      <c r="R22" s="7" t="s">
        <v>15</v>
      </c>
    </row>
    <row r="23" spans="1:18" ht="15" customHeight="1" x14ac:dyDescent="0.25">
      <c r="A23" s="215" t="s">
        <v>1185</v>
      </c>
      <c r="B23" s="216"/>
      <c r="C23" s="12" t="s">
        <v>16</v>
      </c>
      <c r="D23" s="57" t="s">
        <v>17</v>
      </c>
      <c r="E23" s="19" t="s">
        <v>19</v>
      </c>
      <c r="F23" s="63">
        <f>SUM(F24:F25)</f>
        <v>0</v>
      </c>
      <c r="G23" s="74"/>
      <c r="R23" s="8">
        <v>1</v>
      </c>
    </row>
    <row r="24" spans="1:18" ht="15" customHeight="1" x14ac:dyDescent="0.3">
      <c r="A24" s="231" t="s">
        <v>1190</v>
      </c>
      <c r="B24" s="232"/>
      <c r="C24" s="18" t="s">
        <v>20</v>
      </c>
      <c r="D24" s="56"/>
      <c r="E24" s="61">
        <v>1</v>
      </c>
      <c r="F24" s="62">
        <f>ROUND(D24*E24,2)</f>
        <v>0</v>
      </c>
      <c r="G24" s="74"/>
      <c r="R24" s="8">
        <v>2</v>
      </c>
    </row>
    <row r="25" spans="1:18" ht="15" customHeight="1" x14ac:dyDescent="0.3">
      <c r="A25" s="231"/>
      <c r="B25" s="232"/>
      <c r="C25" s="18" t="s">
        <v>20</v>
      </c>
      <c r="D25" s="56"/>
      <c r="E25" s="61">
        <v>1</v>
      </c>
      <c r="F25" s="62">
        <f>ROUND(D25*E25,2)</f>
        <v>0</v>
      </c>
      <c r="G25" s="74"/>
      <c r="R25" s="8">
        <v>3</v>
      </c>
    </row>
    <row r="26" spans="1:18" ht="15" customHeight="1" x14ac:dyDescent="0.3">
      <c r="A26" s="215" t="s">
        <v>1186</v>
      </c>
      <c r="B26" s="216"/>
      <c r="C26" s="12" t="s">
        <v>16</v>
      </c>
      <c r="D26" s="57" t="s">
        <v>17</v>
      </c>
      <c r="E26" s="19" t="s">
        <v>19</v>
      </c>
      <c r="F26" s="63">
        <f>SUM(F27:F28)</f>
        <v>0</v>
      </c>
      <c r="G26" s="74"/>
      <c r="R26" s="8">
        <v>4</v>
      </c>
    </row>
    <row r="27" spans="1:18" ht="15" customHeight="1" x14ac:dyDescent="0.3">
      <c r="A27" s="231" t="s">
        <v>1190</v>
      </c>
      <c r="B27" s="232"/>
      <c r="C27" s="18" t="s">
        <v>20</v>
      </c>
      <c r="D27" s="56"/>
      <c r="E27" s="61">
        <v>1</v>
      </c>
      <c r="F27" s="62">
        <f>ROUND(D27*E27,2)</f>
        <v>0</v>
      </c>
      <c r="G27" s="74"/>
      <c r="R27" s="8">
        <v>5</v>
      </c>
    </row>
    <row r="28" spans="1:18" ht="15" customHeight="1" x14ac:dyDescent="0.3">
      <c r="A28" s="231"/>
      <c r="B28" s="232"/>
      <c r="C28" s="18" t="s">
        <v>20</v>
      </c>
      <c r="D28" s="56"/>
      <c r="E28" s="61">
        <v>1</v>
      </c>
      <c r="F28" s="62">
        <f>ROUND(D28*E28,2)</f>
        <v>0</v>
      </c>
      <c r="G28" s="74"/>
      <c r="R28" s="8">
        <v>6</v>
      </c>
    </row>
    <row r="29" spans="1:18" ht="15" customHeight="1" x14ac:dyDescent="0.3">
      <c r="A29" s="215" t="s">
        <v>8</v>
      </c>
      <c r="B29" s="216"/>
      <c r="C29" s="12" t="s">
        <v>16</v>
      </c>
      <c r="D29" s="57" t="s">
        <v>17</v>
      </c>
      <c r="E29" s="19" t="s">
        <v>19</v>
      </c>
      <c r="F29" s="63">
        <f>SUM(F30:F34)</f>
        <v>0</v>
      </c>
      <c r="G29" s="74"/>
      <c r="R29" s="8">
        <v>7</v>
      </c>
    </row>
    <row r="30" spans="1:18" ht="15" customHeight="1" x14ac:dyDescent="0.3">
      <c r="A30" s="231" t="s">
        <v>1190</v>
      </c>
      <c r="B30" s="232"/>
      <c r="C30" s="18" t="s">
        <v>20</v>
      </c>
      <c r="D30" s="56"/>
      <c r="E30" s="61">
        <v>1</v>
      </c>
      <c r="F30" s="62">
        <f>ROUND(D30*E30,2)</f>
        <v>0</v>
      </c>
      <c r="G30" s="74"/>
      <c r="H30" s="83"/>
      <c r="R30" s="8">
        <v>8</v>
      </c>
    </row>
    <row r="31" spans="1:18" ht="15" customHeight="1" x14ac:dyDescent="0.3">
      <c r="A31" s="231"/>
      <c r="B31" s="232"/>
      <c r="C31" s="18" t="s">
        <v>20</v>
      </c>
      <c r="D31" s="56"/>
      <c r="E31" s="61">
        <v>1</v>
      </c>
      <c r="F31" s="62">
        <f>ROUND(D31*E31,2)</f>
        <v>0</v>
      </c>
      <c r="G31" s="74"/>
      <c r="H31" s="83"/>
      <c r="R31" s="9">
        <v>9</v>
      </c>
    </row>
    <row r="32" spans="1:18" ht="15" customHeight="1" x14ac:dyDescent="0.3">
      <c r="A32" s="231"/>
      <c r="B32" s="232"/>
      <c r="C32" s="18" t="s">
        <v>20</v>
      </c>
      <c r="D32" s="56"/>
      <c r="E32" s="61">
        <v>1</v>
      </c>
      <c r="F32" s="62">
        <f>ROUND(D32*E32,2)</f>
        <v>0</v>
      </c>
      <c r="G32" s="74"/>
      <c r="R32" s="2"/>
    </row>
    <row r="33" spans="1:18" ht="15" customHeight="1" x14ac:dyDescent="0.3">
      <c r="A33" s="231"/>
      <c r="B33" s="232"/>
      <c r="C33" s="18" t="s">
        <v>20</v>
      </c>
      <c r="D33" s="56"/>
      <c r="E33" s="61">
        <v>1</v>
      </c>
      <c r="F33" s="62">
        <f>ROUND(D33*E33,2)</f>
        <v>0</v>
      </c>
      <c r="G33" s="74"/>
      <c r="R33" s="2"/>
    </row>
    <row r="34" spans="1:18" ht="15" customHeight="1" x14ac:dyDescent="0.3">
      <c r="A34" s="231"/>
      <c r="B34" s="232"/>
      <c r="C34" s="18" t="s">
        <v>20</v>
      </c>
      <c r="D34" s="56"/>
      <c r="E34" s="61">
        <v>1</v>
      </c>
      <c r="F34" s="62">
        <f>ROUND(D34*E34,2)</f>
        <v>0</v>
      </c>
      <c r="G34" s="74"/>
      <c r="R34" s="2"/>
    </row>
    <row r="35" spans="1:18" ht="15" customHeight="1" thickBot="1" x14ac:dyDescent="0.35">
      <c r="A35" s="215" t="s">
        <v>1258</v>
      </c>
      <c r="B35" s="216"/>
      <c r="C35" s="12"/>
      <c r="D35" s="58"/>
      <c r="E35" s="19"/>
      <c r="F35" s="64">
        <f>F7+F10+F14+F20+F23+F26+F29</f>
        <v>0</v>
      </c>
      <c r="G35" s="74"/>
      <c r="R35" s="2"/>
    </row>
    <row r="36" spans="1:18" ht="15" customHeight="1" x14ac:dyDescent="0.3">
      <c r="A36" s="215"/>
      <c r="B36" s="216"/>
      <c r="C36" s="12" t="s">
        <v>16</v>
      </c>
      <c r="D36" s="57" t="s">
        <v>17</v>
      </c>
      <c r="E36" s="19" t="s">
        <v>19</v>
      </c>
      <c r="F36" s="71"/>
      <c r="G36" s="74"/>
      <c r="R36" s="2"/>
    </row>
    <row r="37" spans="1:18" ht="15" customHeight="1" x14ac:dyDescent="0.3">
      <c r="A37" s="215" t="s">
        <v>1309</v>
      </c>
      <c r="B37" s="216"/>
      <c r="C37" s="18" t="s">
        <v>20</v>
      </c>
      <c r="D37" s="56"/>
      <c r="E37" s="61">
        <v>1</v>
      </c>
      <c r="F37" s="62">
        <f>ROUND(D37*E37,2)</f>
        <v>0</v>
      </c>
      <c r="G37" s="88"/>
      <c r="R37" s="2"/>
    </row>
    <row r="38" spans="1:18" ht="15" customHeight="1" thickBot="1" x14ac:dyDescent="0.35">
      <c r="A38" s="241" t="s">
        <v>1253</v>
      </c>
      <c r="B38" s="242"/>
      <c r="C38" s="67" t="s">
        <v>20</v>
      </c>
      <c r="D38" s="68"/>
      <c r="E38" s="69">
        <v>1</v>
      </c>
      <c r="F38" s="70">
        <f>ROUND(D38*E38,2)</f>
        <v>0</v>
      </c>
      <c r="G38" s="75"/>
      <c r="R38" s="2"/>
    </row>
    <row r="39" spans="1:18" ht="15" customHeight="1" x14ac:dyDescent="0.3">
      <c r="H39" s="83"/>
      <c r="R39" s="2"/>
    </row>
    <row r="40" spans="1:18" ht="15" customHeight="1" x14ac:dyDescent="0.3">
      <c r="H40" s="83"/>
      <c r="R40" s="2"/>
    </row>
    <row r="41" spans="1:18" ht="15" customHeight="1" x14ac:dyDescent="0.3">
      <c r="R41" s="2"/>
    </row>
    <row r="42" spans="1:18" ht="15" customHeight="1" x14ac:dyDescent="0.3">
      <c r="R42" s="2"/>
    </row>
    <row r="43" spans="1:18" ht="15" customHeight="1" x14ac:dyDescent="0.3">
      <c r="R43" s="2"/>
    </row>
    <row r="44" spans="1:18" ht="15" customHeight="1" x14ac:dyDescent="0.3">
      <c r="R44" s="2"/>
    </row>
    <row r="45" spans="1:18" ht="15" customHeight="1" x14ac:dyDescent="0.3">
      <c r="H45" s="83"/>
      <c r="R45" s="2"/>
    </row>
    <row r="46" spans="1:18" ht="15" customHeight="1" x14ac:dyDescent="0.3">
      <c r="R46" s="2"/>
    </row>
    <row r="47" spans="1:18" ht="15" customHeight="1" x14ac:dyDescent="0.3">
      <c r="R47" s="2"/>
    </row>
    <row r="48" spans="1:18" ht="15" customHeight="1" x14ac:dyDescent="0.3">
      <c r="R48" s="2"/>
    </row>
    <row r="49" spans="18:18" ht="15" customHeight="1" x14ac:dyDescent="0.3">
      <c r="R49" s="2"/>
    </row>
    <row r="50" spans="18:18" ht="15" customHeight="1" x14ac:dyDescent="0.3">
      <c r="R50" s="2"/>
    </row>
    <row r="51" spans="18:18" ht="15" customHeight="1" x14ac:dyDescent="0.3">
      <c r="R51" s="2"/>
    </row>
    <row r="52" spans="18:18" ht="15" customHeight="1" x14ac:dyDescent="0.3">
      <c r="R52" s="2"/>
    </row>
    <row r="53" spans="18:18" ht="15" customHeight="1" x14ac:dyDescent="0.3">
      <c r="R53" s="2"/>
    </row>
    <row r="54" spans="18:18" ht="15" customHeight="1" x14ac:dyDescent="0.3">
      <c r="R54" s="2"/>
    </row>
    <row r="55" spans="18:18" ht="15" customHeight="1" x14ac:dyDescent="0.3">
      <c r="R55" s="2"/>
    </row>
    <row r="56" spans="18:18" ht="15" customHeight="1" x14ac:dyDescent="0.3">
      <c r="R56" s="2"/>
    </row>
    <row r="57" spans="18:18" ht="15" customHeight="1" x14ac:dyDescent="0.3">
      <c r="R57" s="2"/>
    </row>
    <row r="58" spans="18:18" ht="15" customHeight="1" x14ac:dyDescent="0.3">
      <c r="R58" s="2"/>
    </row>
    <row r="59" spans="18:18" ht="15" customHeight="1" x14ac:dyDescent="0.3"/>
    <row r="60" spans="18:18" ht="15" customHeight="1" x14ac:dyDescent="0.3"/>
    <row r="61" spans="18:18" ht="15" customHeight="1" x14ac:dyDescent="0.3"/>
    <row r="62" spans="18:18" ht="15" customHeight="1" x14ac:dyDescent="0.3"/>
    <row r="63" spans="18:18" ht="15" customHeight="1" x14ac:dyDescent="0.3"/>
    <row r="64" spans="18:18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</sheetData>
  <sheetProtection password="CF41" sheet="1" objects="1" scenarios="1" selectLockedCells="1"/>
  <protectedRanges>
    <protectedRange password="E6C6" sqref="A38:B38" name="Range1_2"/>
    <protectedRange password="E6C6" sqref="A2:B2" name="Range1_3"/>
    <protectedRange password="E6C6" sqref="C2:E2" name="Range1_4"/>
  </protectedRanges>
  <mergeCells count="42">
    <mergeCell ref="A21:B21"/>
    <mergeCell ref="A35:B35"/>
    <mergeCell ref="A36:B36"/>
    <mergeCell ref="A38:B38"/>
    <mergeCell ref="A29:B29"/>
    <mergeCell ref="A30:B30"/>
    <mergeCell ref="A31:B31"/>
    <mergeCell ref="A32:B32"/>
    <mergeCell ref="A33:B33"/>
    <mergeCell ref="A34:B34"/>
    <mergeCell ref="A28:B28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4:B4"/>
    <mergeCell ref="C4:F4"/>
    <mergeCell ref="A37:B37"/>
    <mergeCell ref="A1:D1"/>
    <mergeCell ref="E1:F1"/>
    <mergeCell ref="A2:B2"/>
    <mergeCell ref="C2:F2"/>
    <mergeCell ref="A3:F3"/>
    <mergeCell ref="A7:B7"/>
    <mergeCell ref="A8:B8"/>
    <mergeCell ref="A9:B9"/>
    <mergeCell ref="A10:B10"/>
    <mergeCell ref="A5:B5"/>
    <mergeCell ref="A6:F6"/>
    <mergeCell ref="C5:F5"/>
    <mergeCell ref="A22:B2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29"/>
  <sheetViews>
    <sheetView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0" sqref="B10"/>
    </sheetView>
  </sheetViews>
  <sheetFormatPr defaultColWidth="9.109375" defaultRowHeight="12" x14ac:dyDescent="0.25"/>
  <cols>
    <col min="1" max="1" width="7.44140625" style="15" hidden="1" customWidth="1"/>
    <col min="2" max="2" width="19" style="24" customWidth="1"/>
    <col min="3" max="4" width="15.6640625" style="24" customWidth="1"/>
    <col min="5" max="5" width="9.109375" style="24"/>
    <col min="6" max="6" width="9.6640625" style="24" bestFit="1" customWidth="1"/>
    <col min="7" max="8" width="6.44140625" style="25" customWidth="1"/>
    <col min="9" max="9" width="7.109375" style="24" customWidth="1"/>
    <col min="10" max="10" width="17.88671875" style="24" bestFit="1" customWidth="1"/>
    <col min="11" max="16384" width="9.109375" style="15"/>
  </cols>
  <sheetData>
    <row r="1" spans="1:19" x14ac:dyDescent="0.2">
      <c r="B1" s="23" t="s">
        <v>663</v>
      </c>
    </row>
    <row r="2" spans="1:19" ht="36.75" customHeight="1" thickBot="1" x14ac:dyDescent="0.25">
      <c r="B2" s="26" t="s">
        <v>664</v>
      </c>
      <c r="C2" s="27" t="s">
        <v>665</v>
      </c>
      <c r="D2" s="27" t="s">
        <v>666</v>
      </c>
      <c r="F2" s="243" t="s">
        <v>548</v>
      </c>
      <c r="G2" s="243"/>
      <c r="H2" s="243"/>
      <c r="I2" s="243"/>
      <c r="J2" s="243"/>
      <c r="K2" s="22"/>
    </row>
    <row r="3" spans="1:19" ht="12.75" thickBot="1" x14ac:dyDescent="0.25">
      <c r="F3" s="28" t="s">
        <v>1129</v>
      </c>
      <c r="G3" s="29"/>
      <c r="H3" s="29"/>
      <c r="I3" s="30"/>
      <c r="J3" s="31"/>
      <c r="L3" s="15" t="s">
        <v>672</v>
      </c>
      <c r="M3" s="15" t="s">
        <v>671</v>
      </c>
      <c r="N3" s="15" t="s">
        <v>670</v>
      </c>
      <c r="O3" s="15" t="s">
        <v>667</v>
      </c>
      <c r="P3" s="15" t="s">
        <v>668</v>
      </c>
      <c r="Q3" s="15" t="s">
        <v>669</v>
      </c>
    </row>
    <row r="4" spans="1:19" x14ac:dyDescent="0.25">
      <c r="C4" s="24" t="s">
        <v>20</v>
      </c>
      <c r="D4" s="24" t="s">
        <v>20</v>
      </c>
      <c r="F4" s="32" t="s">
        <v>1127</v>
      </c>
      <c r="G4" s="33">
        <v>1.1574074074074073E-5</v>
      </c>
      <c r="H4" s="85"/>
      <c r="I4" s="37">
        <v>0.7</v>
      </c>
      <c r="J4" s="38" t="s">
        <v>547</v>
      </c>
      <c r="M4" s="16">
        <v>0.3</v>
      </c>
      <c r="N4" s="16">
        <v>0.7</v>
      </c>
      <c r="O4" s="16">
        <v>0.6</v>
      </c>
      <c r="P4" s="16">
        <v>0.25</v>
      </c>
      <c r="Q4" s="16">
        <v>0.15</v>
      </c>
    </row>
    <row r="5" spans="1:19" x14ac:dyDescent="0.2">
      <c r="A5" s="15" t="s">
        <v>21</v>
      </c>
      <c r="B5" s="34" t="s">
        <v>1191</v>
      </c>
      <c r="C5" s="24">
        <v>0</v>
      </c>
      <c r="D5" s="24">
        <v>0</v>
      </c>
      <c r="F5" s="35" t="s">
        <v>1259</v>
      </c>
      <c r="G5" s="36">
        <v>0.25</v>
      </c>
      <c r="H5" s="86">
        <v>0.375</v>
      </c>
      <c r="I5" s="37">
        <v>0.15</v>
      </c>
      <c r="J5" s="38" t="s">
        <v>1260</v>
      </c>
      <c r="L5" s="15">
        <f t="shared" ref="L5:L10" si="0">SUM(C5:D5)</f>
        <v>0</v>
      </c>
      <c r="M5" s="17">
        <f t="shared" ref="M5:M68" si="1">$M$4*L5</f>
        <v>0</v>
      </c>
      <c r="N5" s="17">
        <f t="shared" ref="N5:N10" si="2">N$4*D5</f>
        <v>0</v>
      </c>
      <c r="O5" s="17">
        <f t="shared" ref="O5:Q24" si="3">O$4*$N5</f>
        <v>0</v>
      </c>
      <c r="P5" s="17">
        <f t="shared" si="3"/>
        <v>0</v>
      </c>
      <c r="Q5" s="17">
        <f t="shared" si="3"/>
        <v>0</v>
      </c>
      <c r="S5" s="17">
        <f>M5-N5</f>
        <v>0</v>
      </c>
    </row>
    <row r="6" spans="1:19" x14ac:dyDescent="0.2">
      <c r="A6" s="15" t="s">
        <v>193</v>
      </c>
      <c r="B6" s="72" t="s">
        <v>1195</v>
      </c>
      <c r="F6" s="35" t="s">
        <v>668</v>
      </c>
      <c r="G6" s="36">
        <v>0.5</v>
      </c>
      <c r="H6" s="36">
        <v>0.58333333333333337</v>
      </c>
      <c r="I6" s="37">
        <v>0.3</v>
      </c>
      <c r="J6" s="38" t="s">
        <v>545</v>
      </c>
      <c r="L6" s="15">
        <f t="shared" si="0"/>
        <v>0</v>
      </c>
      <c r="M6" s="17">
        <f t="shared" si="1"/>
        <v>0</v>
      </c>
      <c r="N6" s="17">
        <f t="shared" si="2"/>
        <v>0</v>
      </c>
      <c r="O6" s="17">
        <f t="shared" si="3"/>
        <v>0</v>
      </c>
      <c r="P6" s="17">
        <f t="shared" si="3"/>
        <v>0</v>
      </c>
      <c r="Q6" s="17">
        <f t="shared" si="3"/>
        <v>0</v>
      </c>
      <c r="S6" s="17">
        <f>M6-N6</f>
        <v>0</v>
      </c>
    </row>
    <row r="7" spans="1:19" x14ac:dyDescent="0.2">
      <c r="A7" s="15" t="s">
        <v>194</v>
      </c>
      <c r="B7" s="34" t="s">
        <v>558</v>
      </c>
      <c r="C7" s="24">
        <v>151</v>
      </c>
      <c r="D7" s="24">
        <v>106</v>
      </c>
      <c r="F7" s="35" t="s">
        <v>1126</v>
      </c>
      <c r="G7" s="36">
        <v>0.79166666666666663</v>
      </c>
      <c r="H7" s="36">
        <v>0.875</v>
      </c>
      <c r="I7" s="37">
        <v>0.45</v>
      </c>
      <c r="J7" s="38" t="s">
        <v>544</v>
      </c>
      <c r="L7" s="15">
        <f t="shared" si="0"/>
        <v>257</v>
      </c>
      <c r="M7" s="17">
        <f t="shared" si="1"/>
        <v>77.099999999999994</v>
      </c>
      <c r="N7" s="17">
        <f t="shared" si="2"/>
        <v>74.199999999999989</v>
      </c>
      <c r="O7" s="17">
        <f t="shared" si="3"/>
        <v>44.519999999999989</v>
      </c>
      <c r="P7" s="17">
        <f t="shared" si="3"/>
        <v>18.549999999999997</v>
      </c>
      <c r="Q7" s="17">
        <f t="shared" si="3"/>
        <v>11.129999999999997</v>
      </c>
      <c r="S7" s="17">
        <f>M7-N7</f>
        <v>2.9000000000000057</v>
      </c>
    </row>
    <row r="8" spans="1:19" x14ac:dyDescent="0.25">
      <c r="A8" s="15" t="s">
        <v>22</v>
      </c>
      <c r="B8" s="34" t="s">
        <v>662</v>
      </c>
      <c r="C8" s="24">
        <v>150</v>
      </c>
      <c r="D8" s="24">
        <v>113</v>
      </c>
      <c r="F8" s="35"/>
      <c r="G8" s="36"/>
      <c r="H8" s="86"/>
      <c r="I8" s="37">
        <v>0.1</v>
      </c>
      <c r="J8" s="38" t="s">
        <v>546</v>
      </c>
      <c r="L8" s="15">
        <f t="shared" si="0"/>
        <v>263</v>
      </c>
      <c r="M8" s="17">
        <f t="shared" si="1"/>
        <v>78.899999999999991</v>
      </c>
      <c r="N8" s="17">
        <f t="shared" si="2"/>
        <v>79.099999999999994</v>
      </c>
      <c r="O8" s="17">
        <f t="shared" si="3"/>
        <v>47.459999999999994</v>
      </c>
      <c r="P8" s="17">
        <f t="shared" si="3"/>
        <v>19.774999999999999</v>
      </c>
      <c r="Q8" s="17">
        <f t="shared" si="3"/>
        <v>11.864999999999998</v>
      </c>
      <c r="S8" s="17">
        <f t="shared" ref="S8:S71" si="4">M8-N8</f>
        <v>-0.20000000000000284</v>
      </c>
    </row>
    <row r="9" spans="1:19" ht="12.75" thickBot="1" x14ac:dyDescent="0.25">
      <c r="A9" s="15" t="s">
        <v>195</v>
      </c>
      <c r="B9" s="40" t="s">
        <v>1196</v>
      </c>
      <c r="F9" s="41" t="s">
        <v>1128</v>
      </c>
      <c r="G9" s="42">
        <v>0.99998842592592585</v>
      </c>
      <c r="H9" s="87"/>
      <c r="I9" s="41"/>
      <c r="J9" s="43"/>
      <c r="L9" s="15">
        <f t="shared" si="0"/>
        <v>0</v>
      </c>
      <c r="M9" s="17">
        <f t="shared" si="1"/>
        <v>0</v>
      </c>
      <c r="N9" s="17">
        <f t="shared" si="2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  <c r="S9" s="17">
        <f t="shared" si="4"/>
        <v>0</v>
      </c>
    </row>
    <row r="10" spans="1:19" x14ac:dyDescent="0.2">
      <c r="A10" s="15" t="s">
        <v>194</v>
      </c>
      <c r="B10" s="34" t="s">
        <v>628</v>
      </c>
      <c r="C10" s="24">
        <v>104</v>
      </c>
      <c r="D10" s="24">
        <v>112</v>
      </c>
      <c r="L10" s="15">
        <f t="shared" si="0"/>
        <v>216</v>
      </c>
      <c r="M10" s="17">
        <f t="shared" si="1"/>
        <v>64.8</v>
      </c>
      <c r="N10" s="17">
        <f t="shared" si="2"/>
        <v>78.399999999999991</v>
      </c>
      <c r="O10" s="17">
        <f t="shared" si="3"/>
        <v>47.039999999999992</v>
      </c>
      <c r="P10" s="17">
        <f t="shared" si="3"/>
        <v>19.599999999999998</v>
      </c>
      <c r="Q10" s="17">
        <f t="shared" si="3"/>
        <v>11.759999999999998</v>
      </c>
      <c r="S10" s="17">
        <f t="shared" si="4"/>
        <v>-13.599999999999994</v>
      </c>
    </row>
    <row r="11" spans="1:19" x14ac:dyDescent="0.2">
      <c r="A11" s="15" t="s">
        <v>23</v>
      </c>
      <c r="B11" s="34" t="s">
        <v>649</v>
      </c>
      <c r="L11" s="15">
        <f>SUM(C19:D19)</f>
        <v>327</v>
      </c>
      <c r="M11" s="17">
        <f t="shared" si="1"/>
        <v>98.1</v>
      </c>
      <c r="N11" s="17">
        <f>N$4*D19</f>
        <v>69.3</v>
      </c>
      <c r="O11" s="17">
        <f t="shared" si="3"/>
        <v>41.58</v>
      </c>
      <c r="P11" s="17">
        <f t="shared" si="3"/>
        <v>17.324999999999999</v>
      </c>
      <c r="Q11" s="17">
        <f t="shared" si="3"/>
        <v>10.395</v>
      </c>
      <c r="S11" s="17">
        <f t="shared" si="4"/>
        <v>28.799999999999997</v>
      </c>
    </row>
    <row r="12" spans="1:19" x14ac:dyDescent="0.2">
      <c r="A12" s="15" t="s">
        <v>196</v>
      </c>
      <c r="B12" s="39" t="s">
        <v>905</v>
      </c>
      <c r="C12" s="24">
        <v>127</v>
      </c>
      <c r="D12" s="24">
        <v>68</v>
      </c>
      <c r="L12" s="15">
        <f t="shared" ref="L12:L43" si="5">SUM(C23:D23)</f>
        <v>0</v>
      </c>
      <c r="M12" s="17">
        <f t="shared" si="1"/>
        <v>0</v>
      </c>
      <c r="N12" s="17">
        <f t="shared" ref="N12:N43" si="6">N$4*D23</f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S12" s="17">
        <f t="shared" si="4"/>
        <v>0</v>
      </c>
    </row>
    <row r="13" spans="1:19" x14ac:dyDescent="0.2">
      <c r="A13" s="15" t="s">
        <v>194</v>
      </c>
      <c r="B13" s="39" t="s">
        <v>906</v>
      </c>
      <c r="C13" s="24">
        <v>148</v>
      </c>
      <c r="D13" s="24">
        <v>58</v>
      </c>
      <c r="L13" s="15">
        <f t="shared" si="5"/>
        <v>252</v>
      </c>
      <c r="M13" s="17">
        <f t="shared" si="1"/>
        <v>75.599999999999994</v>
      </c>
      <c r="N13" s="17">
        <f t="shared" si="6"/>
        <v>72.099999999999994</v>
      </c>
      <c r="O13" s="17">
        <f t="shared" si="3"/>
        <v>43.26</v>
      </c>
      <c r="P13" s="17">
        <f t="shared" si="3"/>
        <v>18.024999999999999</v>
      </c>
      <c r="Q13" s="17">
        <f t="shared" si="3"/>
        <v>10.815</v>
      </c>
      <c r="S13" s="17">
        <f t="shared" si="4"/>
        <v>3.5</v>
      </c>
    </row>
    <row r="14" spans="1:19" x14ac:dyDescent="0.2">
      <c r="A14" s="15" t="s">
        <v>197</v>
      </c>
      <c r="B14" s="39" t="s">
        <v>907</v>
      </c>
      <c r="C14" s="24">
        <v>132</v>
      </c>
      <c r="D14" s="24">
        <v>50</v>
      </c>
      <c r="L14" s="15">
        <f t="shared" si="5"/>
        <v>207</v>
      </c>
      <c r="M14" s="17">
        <f t="shared" si="1"/>
        <v>62.099999999999994</v>
      </c>
      <c r="N14" s="17">
        <f t="shared" si="6"/>
        <v>65.099999999999994</v>
      </c>
      <c r="O14" s="17">
        <f t="shared" si="3"/>
        <v>39.059999999999995</v>
      </c>
      <c r="P14" s="17">
        <f t="shared" si="3"/>
        <v>16.274999999999999</v>
      </c>
      <c r="Q14" s="17">
        <f t="shared" si="3"/>
        <v>9.7649999999999988</v>
      </c>
      <c r="S14" s="17">
        <f t="shared" si="4"/>
        <v>-3</v>
      </c>
    </row>
    <row r="15" spans="1:19" x14ac:dyDescent="0.2">
      <c r="A15" s="15" t="s">
        <v>24</v>
      </c>
      <c r="B15" s="39" t="s">
        <v>908</v>
      </c>
      <c r="C15" s="24">
        <v>129</v>
      </c>
      <c r="D15" s="24">
        <v>53</v>
      </c>
      <c r="L15" s="15">
        <f t="shared" si="5"/>
        <v>0</v>
      </c>
      <c r="M15" s="17">
        <f t="shared" si="1"/>
        <v>0</v>
      </c>
      <c r="N15" s="17">
        <f t="shared" si="6"/>
        <v>0</v>
      </c>
      <c r="O15" s="17">
        <f t="shared" si="3"/>
        <v>0</v>
      </c>
      <c r="P15" s="17">
        <f t="shared" si="3"/>
        <v>0</v>
      </c>
      <c r="Q15" s="17">
        <f t="shared" si="3"/>
        <v>0</v>
      </c>
      <c r="S15" s="17">
        <f t="shared" si="4"/>
        <v>0</v>
      </c>
    </row>
    <row r="16" spans="1:19" x14ac:dyDescent="0.2">
      <c r="A16" s="15" t="s">
        <v>198</v>
      </c>
      <c r="B16" s="39" t="s">
        <v>909</v>
      </c>
      <c r="C16" s="24">
        <v>111</v>
      </c>
      <c r="D16" s="24">
        <v>38</v>
      </c>
      <c r="L16" s="15">
        <f t="shared" si="5"/>
        <v>273</v>
      </c>
      <c r="M16" s="17">
        <f t="shared" si="1"/>
        <v>81.899999999999991</v>
      </c>
      <c r="N16" s="17">
        <f t="shared" si="6"/>
        <v>70.699999999999989</v>
      </c>
      <c r="O16" s="17">
        <f t="shared" si="3"/>
        <v>42.419999999999995</v>
      </c>
      <c r="P16" s="17">
        <f t="shared" si="3"/>
        <v>17.674999999999997</v>
      </c>
      <c r="Q16" s="17">
        <f t="shared" si="3"/>
        <v>10.604999999999999</v>
      </c>
      <c r="S16" s="17">
        <f t="shared" si="4"/>
        <v>11.200000000000003</v>
      </c>
    </row>
    <row r="17" spans="1:19" x14ac:dyDescent="0.2">
      <c r="A17" s="15" t="s">
        <v>194</v>
      </c>
      <c r="B17" s="39" t="s">
        <v>910</v>
      </c>
      <c r="C17" s="24">
        <v>127</v>
      </c>
      <c r="D17" s="24">
        <v>48</v>
      </c>
      <c r="L17" s="15">
        <f t="shared" si="5"/>
        <v>223</v>
      </c>
      <c r="M17" s="17">
        <f t="shared" si="1"/>
        <v>66.899999999999991</v>
      </c>
      <c r="N17" s="17">
        <f t="shared" si="6"/>
        <v>63.699999999999996</v>
      </c>
      <c r="O17" s="17">
        <f t="shared" si="3"/>
        <v>38.22</v>
      </c>
      <c r="P17" s="17">
        <f t="shared" si="3"/>
        <v>15.924999999999999</v>
      </c>
      <c r="Q17" s="17">
        <f t="shared" si="3"/>
        <v>9.5549999999999997</v>
      </c>
      <c r="S17" s="17">
        <f t="shared" si="4"/>
        <v>3.1999999999999957</v>
      </c>
    </row>
    <row r="18" spans="1:19" x14ac:dyDescent="0.2">
      <c r="A18" s="15" t="s">
        <v>199</v>
      </c>
      <c r="B18" s="39" t="s">
        <v>997</v>
      </c>
      <c r="C18" s="24">
        <v>52</v>
      </c>
      <c r="D18" s="24">
        <v>22</v>
      </c>
      <c r="L18" s="15">
        <f t="shared" si="5"/>
        <v>238</v>
      </c>
      <c r="M18" s="17">
        <f t="shared" si="1"/>
        <v>71.399999999999991</v>
      </c>
      <c r="N18" s="17">
        <f t="shared" si="6"/>
        <v>66.5</v>
      </c>
      <c r="O18" s="17">
        <f t="shared" si="3"/>
        <v>39.9</v>
      </c>
      <c r="P18" s="17">
        <f t="shared" si="3"/>
        <v>16.625</v>
      </c>
      <c r="Q18" s="17">
        <f t="shared" si="3"/>
        <v>9.9749999999999996</v>
      </c>
      <c r="S18" s="17">
        <f t="shared" si="4"/>
        <v>4.8999999999999915</v>
      </c>
    </row>
    <row r="19" spans="1:19" x14ac:dyDescent="0.2">
      <c r="A19" s="15" t="s">
        <v>200</v>
      </c>
      <c r="B19" s="34" t="s">
        <v>570</v>
      </c>
      <c r="C19" s="24">
        <v>228</v>
      </c>
      <c r="D19" s="24">
        <v>99</v>
      </c>
      <c r="L19" s="15">
        <f t="shared" si="5"/>
        <v>238</v>
      </c>
      <c r="M19" s="17">
        <f t="shared" si="1"/>
        <v>71.399999999999991</v>
      </c>
      <c r="N19" s="17">
        <f t="shared" si="6"/>
        <v>66.5</v>
      </c>
      <c r="O19" s="17">
        <f t="shared" si="3"/>
        <v>39.9</v>
      </c>
      <c r="P19" s="17">
        <f t="shared" si="3"/>
        <v>16.625</v>
      </c>
      <c r="Q19" s="17">
        <f t="shared" si="3"/>
        <v>9.9749999999999996</v>
      </c>
      <c r="S19" s="17">
        <f t="shared" si="4"/>
        <v>4.8999999999999915</v>
      </c>
    </row>
    <row r="20" spans="1:19" x14ac:dyDescent="0.25">
      <c r="A20" s="15" t="s">
        <v>25</v>
      </c>
      <c r="B20" s="34" t="s">
        <v>67</v>
      </c>
      <c r="L20" s="15">
        <f t="shared" si="5"/>
        <v>223</v>
      </c>
      <c r="M20" s="17">
        <f t="shared" si="1"/>
        <v>66.899999999999991</v>
      </c>
      <c r="N20" s="17">
        <f t="shared" si="6"/>
        <v>63.699999999999996</v>
      </c>
      <c r="O20" s="17">
        <f t="shared" si="3"/>
        <v>38.22</v>
      </c>
      <c r="P20" s="17">
        <f t="shared" si="3"/>
        <v>15.924999999999999</v>
      </c>
      <c r="Q20" s="17">
        <f t="shared" si="3"/>
        <v>9.5549999999999997</v>
      </c>
      <c r="S20" s="17">
        <f t="shared" si="4"/>
        <v>3.1999999999999957</v>
      </c>
    </row>
    <row r="21" spans="1:19" x14ac:dyDescent="0.2">
      <c r="A21" s="15" t="s">
        <v>490</v>
      </c>
      <c r="B21" s="39" t="s">
        <v>736</v>
      </c>
      <c r="C21" s="24">
        <v>154</v>
      </c>
      <c r="D21" s="24">
        <v>79</v>
      </c>
      <c r="L21" s="15">
        <f t="shared" si="5"/>
        <v>238</v>
      </c>
      <c r="M21" s="17">
        <f t="shared" si="1"/>
        <v>71.399999999999991</v>
      </c>
      <c r="N21" s="17">
        <f t="shared" si="6"/>
        <v>66.5</v>
      </c>
      <c r="O21" s="17">
        <f t="shared" si="3"/>
        <v>39.9</v>
      </c>
      <c r="P21" s="17">
        <f t="shared" si="3"/>
        <v>16.625</v>
      </c>
      <c r="Q21" s="17">
        <f t="shared" si="3"/>
        <v>9.9749999999999996</v>
      </c>
      <c r="S21" s="17">
        <f t="shared" si="4"/>
        <v>4.8999999999999915</v>
      </c>
    </row>
    <row r="22" spans="1:19" x14ac:dyDescent="0.2">
      <c r="A22" s="15" t="s">
        <v>194</v>
      </c>
      <c r="B22" s="39" t="s">
        <v>1010</v>
      </c>
      <c r="C22" s="24">
        <v>108</v>
      </c>
      <c r="D22" s="24">
        <v>72</v>
      </c>
      <c r="L22" s="15">
        <f t="shared" si="5"/>
        <v>198</v>
      </c>
      <c r="M22" s="17">
        <f t="shared" si="1"/>
        <v>59.4</v>
      </c>
      <c r="N22" s="17">
        <f t="shared" si="6"/>
        <v>62.3</v>
      </c>
      <c r="O22" s="17">
        <f t="shared" si="3"/>
        <v>37.379999999999995</v>
      </c>
      <c r="P22" s="17">
        <f t="shared" si="3"/>
        <v>15.574999999999999</v>
      </c>
      <c r="Q22" s="17">
        <f t="shared" si="3"/>
        <v>9.3449999999999989</v>
      </c>
      <c r="S22" s="17">
        <f t="shared" si="4"/>
        <v>-2.8999999999999986</v>
      </c>
    </row>
    <row r="23" spans="1:19" x14ac:dyDescent="0.25">
      <c r="A23" s="15" t="s">
        <v>26</v>
      </c>
      <c r="B23" s="34" t="s">
        <v>578</v>
      </c>
      <c r="L23" s="15">
        <f t="shared" si="5"/>
        <v>0</v>
      </c>
      <c r="M23" s="17">
        <f t="shared" si="1"/>
        <v>0</v>
      </c>
      <c r="N23" s="17">
        <f t="shared" si="6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S23" s="17">
        <f t="shared" si="4"/>
        <v>0</v>
      </c>
    </row>
    <row r="24" spans="1:19" x14ac:dyDescent="0.2">
      <c r="A24" s="15" t="s">
        <v>201</v>
      </c>
      <c r="B24" s="39" t="s">
        <v>737</v>
      </c>
      <c r="C24" s="24">
        <v>149</v>
      </c>
      <c r="D24" s="24">
        <v>103</v>
      </c>
      <c r="L24" s="15">
        <f t="shared" si="5"/>
        <v>285</v>
      </c>
      <c r="M24" s="17">
        <f t="shared" si="1"/>
        <v>85.5</v>
      </c>
      <c r="N24" s="17">
        <f t="shared" si="6"/>
        <v>77</v>
      </c>
      <c r="O24" s="17">
        <f t="shared" si="3"/>
        <v>46.199999999999996</v>
      </c>
      <c r="P24" s="17">
        <f t="shared" si="3"/>
        <v>19.25</v>
      </c>
      <c r="Q24" s="17">
        <f t="shared" si="3"/>
        <v>11.549999999999999</v>
      </c>
      <c r="S24" s="17">
        <f t="shared" si="4"/>
        <v>8.5</v>
      </c>
    </row>
    <row r="25" spans="1:19" x14ac:dyDescent="0.2">
      <c r="A25" s="15" t="s">
        <v>194</v>
      </c>
      <c r="B25" s="39" t="s">
        <v>1011</v>
      </c>
      <c r="C25" s="24">
        <v>114</v>
      </c>
      <c r="D25" s="24">
        <v>93</v>
      </c>
      <c r="L25" s="15">
        <f t="shared" si="5"/>
        <v>158</v>
      </c>
      <c r="M25" s="17">
        <f t="shared" si="1"/>
        <v>47.4</v>
      </c>
      <c r="N25" s="17">
        <f t="shared" si="6"/>
        <v>42</v>
      </c>
      <c r="O25" s="17">
        <f t="shared" ref="O25:Q88" si="7">O$4*$N25</f>
        <v>25.2</v>
      </c>
      <c r="P25" s="17">
        <f t="shared" si="7"/>
        <v>10.5</v>
      </c>
      <c r="Q25" s="17">
        <f t="shared" si="7"/>
        <v>6.3</v>
      </c>
      <c r="S25" s="17">
        <f t="shared" si="4"/>
        <v>5.3999999999999986</v>
      </c>
    </row>
    <row r="26" spans="1:19" x14ac:dyDescent="0.2">
      <c r="A26" s="15" t="s">
        <v>202</v>
      </c>
      <c r="B26" s="34" t="s">
        <v>572</v>
      </c>
      <c r="L26" s="15">
        <f t="shared" si="5"/>
        <v>0</v>
      </c>
      <c r="M26" s="17">
        <f t="shared" si="1"/>
        <v>0</v>
      </c>
      <c r="N26" s="17">
        <f t="shared" si="6"/>
        <v>0</v>
      </c>
      <c r="O26" s="17">
        <f t="shared" si="7"/>
        <v>0</v>
      </c>
      <c r="P26" s="17">
        <f t="shared" si="7"/>
        <v>0</v>
      </c>
      <c r="Q26" s="17">
        <f t="shared" si="7"/>
        <v>0</v>
      </c>
      <c r="S26" s="17">
        <f t="shared" si="4"/>
        <v>0</v>
      </c>
    </row>
    <row r="27" spans="1:19" x14ac:dyDescent="0.25">
      <c r="A27" s="15" t="s">
        <v>27</v>
      </c>
      <c r="B27" s="39" t="s">
        <v>722</v>
      </c>
      <c r="C27" s="24">
        <v>172</v>
      </c>
      <c r="D27" s="24">
        <v>101</v>
      </c>
      <c r="L27" s="15">
        <f t="shared" si="5"/>
        <v>304</v>
      </c>
      <c r="M27" s="17">
        <f t="shared" si="1"/>
        <v>91.2</v>
      </c>
      <c r="N27" s="17">
        <f t="shared" si="6"/>
        <v>68.599999999999994</v>
      </c>
      <c r="O27" s="17">
        <f t="shared" si="7"/>
        <v>41.16</v>
      </c>
      <c r="P27" s="17">
        <f t="shared" si="7"/>
        <v>17.149999999999999</v>
      </c>
      <c r="Q27" s="17">
        <f t="shared" si="7"/>
        <v>10.29</v>
      </c>
      <c r="S27" s="17">
        <f t="shared" si="4"/>
        <v>22.600000000000009</v>
      </c>
    </row>
    <row r="28" spans="1:19" x14ac:dyDescent="0.2">
      <c r="A28" s="15" t="s">
        <v>203</v>
      </c>
      <c r="B28" s="39" t="s">
        <v>723</v>
      </c>
      <c r="C28" s="24">
        <v>132</v>
      </c>
      <c r="D28" s="24">
        <v>91</v>
      </c>
      <c r="L28" s="15">
        <f t="shared" si="5"/>
        <v>255</v>
      </c>
      <c r="M28" s="17">
        <f t="shared" si="1"/>
        <v>76.5</v>
      </c>
      <c r="N28" s="17">
        <f t="shared" si="6"/>
        <v>65.099999999999994</v>
      </c>
      <c r="O28" s="17">
        <f t="shared" si="7"/>
        <v>39.059999999999995</v>
      </c>
      <c r="P28" s="17">
        <f t="shared" si="7"/>
        <v>16.274999999999999</v>
      </c>
      <c r="Q28" s="17">
        <f t="shared" si="7"/>
        <v>9.7649999999999988</v>
      </c>
      <c r="S28" s="17">
        <f t="shared" si="4"/>
        <v>11.400000000000006</v>
      </c>
    </row>
    <row r="29" spans="1:19" x14ac:dyDescent="0.2">
      <c r="A29" s="15" t="s">
        <v>204</v>
      </c>
      <c r="B29" s="39" t="s">
        <v>1232</v>
      </c>
      <c r="C29" s="24">
        <v>143</v>
      </c>
      <c r="D29" s="24">
        <v>95</v>
      </c>
      <c r="L29" s="15">
        <f t="shared" si="5"/>
        <v>234</v>
      </c>
      <c r="M29" s="17">
        <f t="shared" si="1"/>
        <v>70.2</v>
      </c>
      <c r="N29" s="17">
        <f t="shared" si="6"/>
        <v>56</v>
      </c>
      <c r="O29" s="17">
        <f t="shared" si="7"/>
        <v>33.6</v>
      </c>
      <c r="P29" s="17">
        <f t="shared" si="7"/>
        <v>14</v>
      </c>
      <c r="Q29" s="17">
        <f t="shared" si="7"/>
        <v>8.4</v>
      </c>
      <c r="S29" s="17">
        <f t="shared" si="4"/>
        <v>14.200000000000003</v>
      </c>
    </row>
    <row r="30" spans="1:19" x14ac:dyDescent="0.2">
      <c r="A30" s="15" t="s">
        <v>205</v>
      </c>
      <c r="B30" s="39" t="s">
        <v>724</v>
      </c>
      <c r="C30" s="24">
        <v>143</v>
      </c>
      <c r="D30" s="24">
        <v>95</v>
      </c>
      <c r="L30" s="15">
        <f t="shared" si="5"/>
        <v>216</v>
      </c>
      <c r="M30" s="17">
        <f t="shared" si="1"/>
        <v>64.8</v>
      </c>
      <c r="N30" s="17">
        <f t="shared" si="6"/>
        <v>57.4</v>
      </c>
      <c r="O30" s="17">
        <f t="shared" si="7"/>
        <v>34.44</v>
      </c>
      <c r="P30" s="17">
        <f t="shared" si="7"/>
        <v>14.35</v>
      </c>
      <c r="Q30" s="17">
        <f t="shared" si="7"/>
        <v>8.61</v>
      </c>
      <c r="S30" s="17">
        <f t="shared" si="4"/>
        <v>7.3999999999999986</v>
      </c>
    </row>
    <row r="31" spans="1:19" x14ac:dyDescent="0.2">
      <c r="A31" s="15" t="s">
        <v>194</v>
      </c>
      <c r="B31" s="39" t="s">
        <v>1233</v>
      </c>
      <c r="C31" s="24">
        <v>132</v>
      </c>
      <c r="D31" s="24">
        <v>91</v>
      </c>
      <c r="L31" s="15">
        <f t="shared" si="5"/>
        <v>0</v>
      </c>
      <c r="M31" s="17">
        <f t="shared" si="1"/>
        <v>0</v>
      </c>
      <c r="N31" s="17">
        <f t="shared" si="6"/>
        <v>0</v>
      </c>
      <c r="O31" s="17">
        <f t="shared" si="7"/>
        <v>0</v>
      </c>
      <c r="P31" s="17">
        <f t="shared" si="7"/>
        <v>0</v>
      </c>
      <c r="Q31" s="17">
        <f t="shared" si="7"/>
        <v>0</v>
      </c>
      <c r="S31" s="17">
        <f t="shared" si="4"/>
        <v>0</v>
      </c>
    </row>
    <row r="32" spans="1:19" x14ac:dyDescent="0.2">
      <c r="A32" s="15" t="s">
        <v>382</v>
      </c>
      <c r="B32" s="39" t="s">
        <v>725</v>
      </c>
      <c r="C32" s="24">
        <v>143</v>
      </c>
      <c r="D32" s="24">
        <v>95</v>
      </c>
      <c r="L32" s="15">
        <f t="shared" si="5"/>
        <v>247</v>
      </c>
      <c r="M32" s="17">
        <f t="shared" si="1"/>
        <v>74.099999999999994</v>
      </c>
      <c r="N32" s="17">
        <f t="shared" si="6"/>
        <v>74.199999999999989</v>
      </c>
      <c r="O32" s="17">
        <f t="shared" si="7"/>
        <v>44.519999999999989</v>
      </c>
      <c r="P32" s="17">
        <f t="shared" si="7"/>
        <v>18.549999999999997</v>
      </c>
      <c r="Q32" s="17">
        <f t="shared" si="7"/>
        <v>11.129999999999997</v>
      </c>
      <c r="S32" s="17">
        <f t="shared" si="4"/>
        <v>-9.9999999999994316E-2</v>
      </c>
    </row>
    <row r="33" spans="1:19" x14ac:dyDescent="0.2">
      <c r="A33" s="15" t="s">
        <v>28</v>
      </c>
      <c r="B33" s="39" t="s">
        <v>1000</v>
      </c>
      <c r="C33" s="24">
        <v>109</v>
      </c>
      <c r="D33" s="24">
        <v>89</v>
      </c>
      <c r="L33" s="15">
        <f t="shared" si="5"/>
        <v>207</v>
      </c>
      <c r="M33" s="17">
        <f t="shared" si="1"/>
        <v>62.099999999999994</v>
      </c>
      <c r="N33" s="17">
        <f t="shared" si="6"/>
        <v>67.899999999999991</v>
      </c>
      <c r="O33" s="17">
        <f t="shared" si="7"/>
        <v>40.739999999999995</v>
      </c>
      <c r="P33" s="17">
        <f t="shared" si="7"/>
        <v>16.974999999999998</v>
      </c>
      <c r="Q33" s="17">
        <f t="shared" si="7"/>
        <v>10.184999999999999</v>
      </c>
      <c r="S33" s="17">
        <f>M33-N33</f>
        <v>-5.7999999999999972</v>
      </c>
    </row>
    <row r="34" spans="1:19" x14ac:dyDescent="0.2">
      <c r="A34" s="15" t="s">
        <v>206</v>
      </c>
      <c r="B34" s="34" t="s">
        <v>582</v>
      </c>
      <c r="L34" s="15">
        <f t="shared" si="5"/>
        <v>228</v>
      </c>
      <c r="M34" s="17">
        <f t="shared" si="1"/>
        <v>68.399999999999991</v>
      </c>
      <c r="N34" s="17">
        <f t="shared" si="6"/>
        <v>62.3</v>
      </c>
      <c r="O34" s="17">
        <f t="shared" si="7"/>
        <v>37.379999999999995</v>
      </c>
      <c r="P34" s="17">
        <f t="shared" si="7"/>
        <v>15.574999999999999</v>
      </c>
      <c r="Q34" s="17">
        <f t="shared" si="7"/>
        <v>9.3449999999999989</v>
      </c>
      <c r="S34" s="17">
        <f t="shared" si="4"/>
        <v>6.0999999999999943</v>
      </c>
    </row>
    <row r="35" spans="1:19" x14ac:dyDescent="0.2">
      <c r="A35" s="15" t="s">
        <v>194</v>
      </c>
      <c r="B35" s="39" t="s">
        <v>747</v>
      </c>
      <c r="C35" s="24">
        <v>175</v>
      </c>
      <c r="D35" s="24">
        <v>110</v>
      </c>
      <c r="L35" s="15">
        <f t="shared" si="5"/>
        <v>225</v>
      </c>
      <c r="M35" s="17">
        <f t="shared" si="1"/>
        <v>67.5</v>
      </c>
      <c r="N35" s="17">
        <f t="shared" si="6"/>
        <v>70.699999999999989</v>
      </c>
      <c r="O35" s="17">
        <f t="shared" si="7"/>
        <v>42.419999999999995</v>
      </c>
      <c r="P35" s="17">
        <f t="shared" si="7"/>
        <v>17.674999999999997</v>
      </c>
      <c r="Q35" s="17">
        <f t="shared" si="7"/>
        <v>10.604999999999999</v>
      </c>
      <c r="S35" s="17">
        <f t="shared" si="4"/>
        <v>-3.1999999999999886</v>
      </c>
    </row>
    <row r="36" spans="1:19" x14ac:dyDescent="0.2">
      <c r="A36" s="15" t="s">
        <v>207</v>
      </c>
      <c r="B36" s="39" t="s">
        <v>1017</v>
      </c>
      <c r="C36" s="24">
        <v>98</v>
      </c>
      <c r="D36" s="24">
        <v>60</v>
      </c>
      <c r="L36" s="15">
        <f t="shared" si="5"/>
        <v>242</v>
      </c>
      <c r="M36" s="17">
        <f t="shared" si="1"/>
        <v>72.599999999999994</v>
      </c>
      <c r="N36" s="17">
        <f t="shared" si="6"/>
        <v>72.8</v>
      </c>
      <c r="O36" s="17">
        <f t="shared" si="7"/>
        <v>43.68</v>
      </c>
      <c r="P36" s="17">
        <f t="shared" si="7"/>
        <v>18.2</v>
      </c>
      <c r="Q36" s="17">
        <f t="shared" si="7"/>
        <v>10.92</v>
      </c>
      <c r="S36" s="17">
        <f t="shared" si="4"/>
        <v>-0.20000000000000284</v>
      </c>
    </row>
    <row r="37" spans="1:19" x14ac:dyDescent="0.25">
      <c r="A37" s="15" t="s">
        <v>29</v>
      </c>
      <c r="B37" s="34" t="s">
        <v>584</v>
      </c>
      <c r="L37" s="15">
        <f t="shared" si="5"/>
        <v>213</v>
      </c>
      <c r="M37" s="17">
        <f t="shared" si="1"/>
        <v>63.9</v>
      </c>
      <c r="N37" s="17">
        <f t="shared" si="6"/>
        <v>80.5</v>
      </c>
      <c r="O37" s="17">
        <f t="shared" si="7"/>
        <v>48.3</v>
      </c>
      <c r="P37" s="17">
        <f t="shared" si="7"/>
        <v>20.125</v>
      </c>
      <c r="Q37" s="17">
        <f t="shared" si="7"/>
        <v>12.074999999999999</v>
      </c>
      <c r="S37" s="17">
        <f t="shared" si="4"/>
        <v>-16.600000000000001</v>
      </c>
    </row>
    <row r="38" spans="1:19" x14ac:dyDescent="0.25">
      <c r="A38" s="15" t="s">
        <v>208</v>
      </c>
      <c r="B38" s="39" t="s">
        <v>748</v>
      </c>
      <c r="C38" s="24">
        <v>206</v>
      </c>
      <c r="D38" s="24">
        <v>98</v>
      </c>
      <c r="L38" s="15">
        <f t="shared" si="5"/>
        <v>208</v>
      </c>
      <c r="M38" s="17">
        <f t="shared" si="1"/>
        <v>62.4</v>
      </c>
      <c r="N38" s="17">
        <f t="shared" si="6"/>
        <v>74.199999999999989</v>
      </c>
      <c r="O38" s="17">
        <f t="shared" si="7"/>
        <v>44.519999999999989</v>
      </c>
      <c r="P38" s="17">
        <f t="shared" si="7"/>
        <v>18.549999999999997</v>
      </c>
      <c r="Q38" s="17">
        <f t="shared" si="7"/>
        <v>11.129999999999997</v>
      </c>
      <c r="S38" s="17">
        <f t="shared" si="4"/>
        <v>-11.79999999999999</v>
      </c>
    </row>
    <row r="39" spans="1:19" x14ac:dyDescent="0.25">
      <c r="A39" s="15" t="s">
        <v>30</v>
      </c>
      <c r="B39" s="39" t="s">
        <v>1018</v>
      </c>
      <c r="C39" s="24">
        <v>162</v>
      </c>
      <c r="D39" s="24">
        <v>93</v>
      </c>
      <c r="L39" s="15">
        <f t="shared" si="5"/>
        <v>358</v>
      </c>
      <c r="M39" s="17">
        <f t="shared" si="1"/>
        <v>107.39999999999999</v>
      </c>
      <c r="N39" s="17">
        <f t="shared" si="6"/>
        <v>63.699999999999996</v>
      </c>
      <c r="O39" s="17">
        <f t="shared" si="7"/>
        <v>38.22</v>
      </c>
      <c r="P39" s="17">
        <f t="shared" si="7"/>
        <v>15.924999999999999</v>
      </c>
      <c r="Q39" s="17">
        <f t="shared" si="7"/>
        <v>9.5549999999999997</v>
      </c>
      <c r="S39" s="17">
        <f t="shared" si="4"/>
        <v>43.699999999999996</v>
      </c>
    </row>
    <row r="40" spans="1:19" x14ac:dyDescent="0.25">
      <c r="A40" s="15" t="s">
        <v>209</v>
      </c>
      <c r="B40" s="34" t="s">
        <v>588</v>
      </c>
      <c r="C40" s="24">
        <v>154</v>
      </c>
      <c r="D40" s="24">
        <v>80</v>
      </c>
      <c r="L40" s="15">
        <f t="shared" si="5"/>
        <v>148</v>
      </c>
      <c r="M40" s="17">
        <f t="shared" si="1"/>
        <v>44.4</v>
      </c>
      <c r="N40" s="17">
        <f t="shared" si="6"/>
        <v>39.9</v>
      </c>
      <c r="O40" s="17">
        <f t="shared" si="7"/>
        <v>23.939999999999998</v>
      </c>
      <c r="P40" s="17">
        <f t="shared" si="7"/>
        <v>9.9749999999999996</v>
      </c>
      <c r="Q40" s="17">
        <f t="shared" si="7"/>
        <v>5.9849999999999994</v>
      </c>
      <c r="S40" s="17">
        <f t="shared" si="4"/>
        <v>4.5</v>
      </c>
    </row>
    <row r="41" spans="1:19" x14ac:dyDescent="0.25">
      <c r="A41" s="15" t="s">
        <v>194</v>
      </c>
      <c r="B41" s="34" t="s">
        <v>589</v>
      </c>
      <c r="C41" s="24">
        <v>134</v>
      </c>
      <c r="D41" s="24">
        <v>82</v>
      </c>
      <c r="L41" s="15">
        <f t="shared" si="5"/>
        <v>0</v>
      </c>
      <c r="M41" s="17">
        <f t="shared" si="1"/>
        <v>0</v>
      </c>
      <c r="N41" s="17">
        <f t="shared" si="6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S41" s="17">
        <f t="shared" si="4"/>
        <v>0</v>
      </c>
    </row>
    <row r="42" spans="1:19" x14ac:dyDescent="0.25">
      <c r="A42" s="15" t="s">
        <v>210</v>
      </c>
      <c r="B42" s="34" t="s">
        <v>593</v>
      </c>
      <c r="L42" s="15">
        <f t="shared" si="5"/>
        <v>169</v>
      </c>
      <c r="M42" s="17">
        <f t="shared" si="1"/>
        <v>50.699999999999996</v>
      </c>
      <c r="N42" s="17">
        <f t="shared" si="6"/>
        <v>46.199999999999996</v>
      </c>
      <c r="O42" s="17">
        <f t="shared" si="7"/>
        <v>27.719999999999995</v>
      </c>
      <c r="P42" s="17">
        <f t="shared" si="7"/>
        <v>11.549999999999999</v>
      </c>
      <c r="Q42" s="17">
        <f t="shared" si="7"/>
        <v>6.9299999999999988</v>
      </c>
      <c r="S42" s="17">
        <f t="shared" si="4"/>
        <v>4.5</v>
      </c>
    </row>
    <row r="43" spans="1:19" x14ac:dyDescent="0.25">
      <c r="A43" s="15" t="s">
        <v>31</v>
      </c>
      <c r="B43" s="39" t="s">
        <v>765</v>
      </c>
      <c r="C43" s="24">
        <v>141</v>
      </c>
      <c r="D43" s="24">
        <v>106</v>
      </c>
      <c r="L43" s="15">
        <f t="shared" si="5"/>
        <v>115</v>
      </c>
      <c r="M43" s="17">
        <f t="shared" si="1"/>
        <v>34.5</v>
      </c>
      <c r="N43" s="17">
        <f t="shared" si="6"/>
        <v>31.499999999999996</v>
      </c>
      <c r="O43" s="17">
        <f t="shared" si="7"/>
        <v>18.899999999999999</v>
      </c>
      <c r="P43" s="17">
        <f t="shared" si="7"/>
        <v>7.8749999999999991</v>
      </c>
      <c r="Q43" s="17">
        <f t="shared" si="7"/>
        <v>4.7249999999999996</v>
      </c>
      <c r="S43" s="17">
        <f t="shared" si="4"/>
        <v>3.0000000000000036</v>
      </c>
    </row>
    <row r="44" spans="1:19" x14ac:dyDescent="0.25">
      <c r="A44" s="15" t="s">
        <v>211</v>
      </c>
      <c r="B44" s="39" t="s">
        <v>766</v>
      </c>
      <c r="C44" s="24">
        <v>110</v>
      </c>
      <c r="D44" s="24">
        <v>97</v>
      </c>
      <c r="L44" s="15">
        <f t="shared" ref="L44:L67" si="8">SUM(C55:D55)</f>
        <v>263</v>
      </c>
      <c r="M44" s="17">
        <f t="shared" si="1"/>
        <v>78.899999999999991</v>
      </c>
      <c r="N44" s="17">
        <f t="shared" ref="N44:N67" si="9">N$4*D55</f>
        <v>65.099999999999994</v>
      </c>
      <c r="O44" s="17">
        <f t="shared" si="7"/>
        <v>39.059999999999995</v>
      </c>
      <c r="P44" s="17">
        <f t="shared" si="7"/>
        <v>16.274999999999999</v>
      </c>
      <c r="Q44" s="17">
        <f t="shared" si="7"/>
        <v>9.7649999999999988</v>
      </c>
      <c r="S44" s="17">
        <f t="shared" si="4"/>
        <v>13.799999999999997</v>
      </c>
    </row>
    <row r="45" spans="1:19" x14ac:dyDescent="0.25">
      <c r="A45" s="15" t="s">
        <v>194</v>
      </c>
      <c r="B45" s="39" t="s">
        <v>767</v>
      </c>
      <c r="C45" s="24">
        <v>139</v>
      </c>
      <c r="D45" s="24">
        <v>89</v>
      </c>
      <c r="L45" s="15">
        <f t="shared" si="8"/>
        <v>256</v>
      </c>
      <c r="M45" s="17">
        <f t="shared" si="1"/>
        <v>76.8</v>
      </c>
      <c r="N45" s="17">
        <f t="shared" si="9"/>
        <v>86.1</v>
      </c>
      <c r="O45" s="17">
        <f t="shared" si="7"/>
        <v>51.66</v>
      </c>
      <c r="P45" s="17">
        <f t="shared" si="7"/>
        <v>21.524999999999999</v>
      </c>
      <c r="Q45" s="17">
        <f t="shared" si="7"/>
        <v>12.914999999999999</v>
      </c>
      <c r="S45" s="17">
        <f t="shared" si="4"/>
        <v>-9.2999999999999972</v>
      </c>
    </row>
    <row r="46" spans="1:19" x14ac:dyDescent="0.25">
      <c r="A46" s="15" t="s">
        <v>212</v>
      </c>
      <c r="B46" s="39" t="s">
        <v>768</v>
      </c>
      <c r="C46" s="24">
        <v>124</v>
      </c>
      <c r="D46" s="24">
        <v>101</v>
      </c>
      <c r="L46" s="15">
        <f t="shared" si="8"/>
        <v>0</v>
      </c>
      <c r="M46" s="17">
        <f t="shared" si="1"/>
        <v>0</v>
      </c>
      <c r="N46" s="17">
        <f t="shared" si="9"/>
        <v>0</v>
      </c>
      <c r="O46" s="17">
        <f t="shared" si="7"/>
        <v>0</v>
      </c>
      <c r="P46" s="17">
        <f t="shared" si="7"/>
        <v>0</v>
      </c>
      <c r="Q46" s="17">
        <f t="shared" si="7"/>
        <v>0</v>
      </c>
      <c r="S46" s="17">
        <f t="shared" si="4"/>
        <v>0</v>
      </c>
    </row>
    <row r="47" spans="1:19" x14ac:dyDescent="0.25">
      <c r="A47" s="15" t="s">
        <v>213</v>
      </c>
      <c r="B47" s="39" t="s">
        <v>769</v>
      </c>
      <c r="C47" s="24">
        <v>138</v>
      </c>
      <c r="D47" s="24">
        <v>104</v>
      </c>
      <c r="L47" s="15">
        <f t="shared" si="8"/>
        <v>203</v>
      </c>
      <c r="M47" s="17">
        <f t="shared" si="1"/>
        <v>60.9</v>
      </c>
      <c r="N47" s="17">
        <f t="shared" si="9"/>
        <v>59.499999999999993</v>
      </c>
      <c r="O47" s="17">
        <f t="shared" si="7"/>
        <v>35.699999999999996</v>
      </c>
      <c r="P47" s="17">
        <f t="shared" si="7"/>
        <v>14.874999999999998</v>
      </c>
      <c r="Q47" s="17">
        <f t="shared" si="7"/>
        <v>8.9249999999999989</v>
      </c>
      <c r="S47" s="17">
        <f t="shared" si="4"/>
        <v>1.4000000000000057</v>
      </c>
    </row>
    <row r="48" spans="1:19" x14ac:dyDescent="0.25">
      <c r="A48" s="15" t="s">
        <v>32</v>
      </c>
      <c r="B48" s="39" t="s">
        <v>770</v>
      </c>
      <c r="C48" s="24">
        <v>98</v>
      </c>
      <c r="D48" s="24">
        <v>115</v>
      </c>
      <c r="L48" s="15">
        <f t="shared" si="8"/>
        <v>203</v>
      </c>
      <c r="M48" s="17">
        <f t="shared" si="1"/>
        <v>60.9</v>
      </c>
      <c r="N48" s="17">
        <f t="shared" si="9"/>
        <v>59.499999999999993</v>
      </c>
      <c r="O48" s="17">
        <f t="shared" si="7"/>
        <v>35.699999999999996</v>
      </c>
      <c r="P48" s="17">
        <f t="shared" si="7"/>
        <v>14.874999999999998</v>
      </c>
      <c r="Q48" s="17">
        <f t="shared" si="7"/>
        <v>8.9249999999999989</v>
      </c>
      <c r="S48" s="17">
        <f t="shared" si="4"/>
        <v>1.4000000000000057</v>
      </c>
    </row>
    <row r="49" spans="1:19" x14ac:dyDescent="0.25">
      <c r="A49" s="15" t="s">
        <v>214</v>
      </c>
      <c r="B49" s="39" t="s">
        <v>771</v>
      </c>
      <c r="C49" s="24">
        <v>102</v>
      </c>
      <c r="D49" s="24">
        <v>106</v>
      </c>
      <c r="L49" s="15">
        <f t="shared" si="8"/>
        <v>203</v>
      </c>
      <c r="M49" s="17">
        <f t="shared" si="1"/>
        <v>60.9</v>
      </c>
      <c r="N49" s="17">
        <f t="shared" si="9"/>
        <v>59.499999999999993</v>
      </c>
      <c r="O49" s="17">
        <f t="shared" si="7"/>
        <v>35.699999999999996</v>
      </c>
      <c r="P49" s="17">
        <f t="shared" si="7"/>
        <v>14.874999999999998</v>
      </c>
      <c r="Q49" s="17">
        <f t="shared" si="7"/>
        <v>8.9249999999999989</v>
      </c>
      <c r="S49" s="17">
        <f t="shared" si="4"/>
        <v>1.4000000000000057</v>
      </c>
    </row>
    <row r="50" spans="1:19" x14ac:dyDescent="0.25">
      <c r="A50" s="15" t="s">
        <v>194</v>
      </c>
      <c r="B50" s="39" t="s">
        <v>772</v>
      </c>
      <c r="C50" s="24">
        <v>267</v>
      </c>
      <c r="D50" s="24">
        <v>91</v>
      </c>
      <c r="L50" s="15">
        <f t="shared" si="8"/>
        <v>203</v>
      </c>
      <c r="M50" s="17">
        <f t="shared" si="1"/>
        <v>60.9</v>
      </c>
      <c r="N50" s="17">
        <f t="shared" si="9"/>
        <v>59.499999999999993</v>
      </c>
      <c r="O50" s="17">
        <f t="shared" si="7"/>
        <v>35.699999999999996</v>
      </c>
      <c r="P50" s="17">
        <f t="shared" si="7"/>
        <v>14.874999999999998</v>
      </c>
      <c r="Q50" s="17">
        <f t="shared" si="7"/>
        <v>8.9249999999999989</v>
      </c>
      <c r="S50" s="17">
        <f t="shared" si="4"/>
        <v>1.4000000000000057</v>
      </c>
    </row>
    <row r="51" spans="1:19" x14ac:dyDescent="0.25">
      <c r="A51" s="15" t="s">
        <v>215</v>
      </c>
      <c r="B51" s="39" t="s">
        <v>1030</v>
      </c>
      <c r="C51" s="24">
        <v>91</v>
      </c>
      <c r="D51" s="24">
        <v>57</v>
      </c>
      <c r="L51" s="15">
        <f t="shared" si="8"/>
        <v>203</v>
      </c>
      <c r="M51" s="17">
        <f t="shared" si="1"/>
        <v>60.9</v>
      </c>
      <c r="N51" s="17">
        <f t="shared" si="9"/>
        <v>59.499999999999993</v>
      </c>
      <c r="O51" s="17">
        <f t="shared" si="7"/>
        <v>35.699999999999996</v>
      </c>
      <c r="P51" s="17">
        <f t="shared" si="7"/>
        <v>14.874999999999998</v>
      </c>
      <c r="Q51" s="17">
        <f t="shared" si="7"/>
        <v>8.9249999999999989</v>
      </c>
      <c r="S51" s="17">
        <f t="shared" si="4"/>
        <v>1.4000000000000057</v>
      </c>
    </row>
    <row r="52" spans="1:19" x14ac:dyDescent="0.25">
      <c r="A52" s="15" t="s">
        <v>33</v>
      </c>
      <c r="B52" s="34" t="s">
        <v>606</v>
      </c>
      <c r="L52" s="15">
        <f t="shared" si="8"/>
        <v>182</v>
      </c>
      <c r="M52" s="17">
        <f t="shared" si="1"/>
        <v>54.6</v>
      </c>
      <c r="N52" s="17">
        <f t="shared" si="9"/>
        <v>42</v>
      </c>
      <c r="O52" s="17">
        <f t="shared" si="7"/>
        <v>25.2</v>
      </c>
      <c r="P52" s="17">
        <f t="shared" si="7"/>
        <v>10.5</v>
      </c>
      <c r="Q52" s="17">
        <f t="shared" si="7"/>
        <v>6.3</v>
      </c>
      <c r="S52" s="17">
        <f t="shared" si="4"/>
        <v>12.600000000000001</v>
      </c>
    </row>
    <row r="53" spans="1:19" x14ac:dyDescent="0.25">
      <c r="A53" s="15" t="s">
        <v>216</v>
      </c>
      <c r="B53" s="39" t="s">
        <v>804</v>
      </c>
      <c r="C53" s="24">
        <v>103</v>
      </c>
      <c r="D53" s="24">
        <v>66</v>
      </c>
      <c r="L53" s="15">
        <f t="shared" si="8"/>
        <v>240</v>
      </c>
      <c r="M53" s="17">
        <f t="shared" si="1"/>
        <v>72</v>
      </c>
      <c r="N53" s="17">
        <f t="shared" si="9"/>
        <v>71.399999999999991</v>
      </c>
      <c r="O53" s="17">
        <f t="shared" si="7"/>
        <v>42.839999999999996</v>
      </c>
      <c r="P53" s="17">
        <f t="shared" si="7"/>
        <v>17.849999999999998</v>
      </c>
      <c r="Q53" s="17">
        <f t="shared" si="7"/>
        <v>10.709999999999999</v>
      </c>
      <c r="S53" s="17">
        <f t="shared" si="4"/>
        <v>0.60000000000000853</v>
      </c>
    </row>
    <row r="54" spans="1:19" x14ac:dyDescent="0.25">
      <c r="A54" s="15" t="s">
        <v>194</v>
      </c>
      <c r="B54" s="39" t="s">
        <v>1046</v>
      </c>
      <c r="C54" s="24">
        <v>70</v>
      </c>
      <c r="D54" s="24">
        <v>45</v>
      </c>
      <c r="L54" s="15">
        <f t="shared" si="8"/>
        <v>0</v>
      </c>
      <c r="M54" s="17">
        <f t="shared" si="1"/>
        <v>0</v>
      </c>
      <c r="N54" s="17">
        <f t="shared" si="9"/>
        <v>0</v>
      </c>
      <c r="O54" s="17">
        <f t="shared" si="7"/>
        <v>0</v>
      </c>
      <c r="P54" s="17">
        <f t="shared" si="7"/>
        <v>0</v>
      </c>
      <c r="Q54" s="17">
        <f t="shared" si="7"/>
        <v>0</v>
      </c>
      <c r="S54" s="17">
        <f t="shared" si="4"/>
        <v>0</v>
      </c>
    </row>
    <row r="55" spans="1:19" x14ac:dyDescent="0.25">
      <c r="A55" s="15" t="s">
        <v>34</v>
      </c>
      <c r="B55" s="34" t="s">
        <v>1193</v>
      </c>
      <c r="C55" s="24">
        <v>170</v>
      </c>
      <c r="D55" s="24">
        <v>93</v>
      </c>
      <c r="L55" s="15">
        <f t="shared" si="8"/>
        <v>335</v>
      </c>
      <c r="M55" s="17">
        <f t="shared" si="1"/>
        <v>100.5</v>
      </c>
      <c r="N55" s="17">
        <f t="shared" si="9"/>
        <v>57.4</v>
      </c>
      <c r="O55" s="17">
        <f t="shared" si="7"/>
        <v>34.44</v>
      </c>
      <c r="P55" s="17">
        <f t="shared" si="7"/>
        <v>14.35</v>
      </c>
      <c r="Q55" s="17">
        <f t="shared" si="7"/>
        <v>8.61</v>
      </c>
      <c r="S55" s="17">
        <f t="shared" si="4"/>
        <v>43.1</v>
      </c>
    </row>
    <row r="56" spans="1:19" x14ac:dyDescent="0.25">
      <c r="A56" s="15" t="s">
        <v>491</v>
      </c>
      <c r="B56" s="34" t="s">
        <v>623</v>
      </c>
      <c r="C56" s="24">
        <v>133</v>
      </c>
      <c r="D56" s="24">
        <v>123</v>
      </c>
      <c r="L56" s="15">
        <f t="shared" si="8"/>
        <v>185</v>
      </c>
      <c r="M56" s="17">
        <f t="shared" si="1"/>
        <v>55.5</v>
      </c>
      <c r="N56" s="17">
        <f t="shared" si="9"/>
        <v>34.299999999999997</v>
      </c>
      <c r="O56" s="17">
        <f t="shared" si="7"/>
        <v>20.58</v>
      </c>
      <c r="P56" s="17">
        <f t="shared" si="7"/>
        <v>8.5749999999999993</v>
      </c>
      <c r="Q56" s="17">
        <f t="shared" si="7"/>
        <v>5.1449999999999996</v>
      </c>
      <c r="S56" s="17">
        <f t="shared" si="4"/>
        <v>21.200000000000003</v>
      </c>
    </row>
    <row r="57" spans="1:19" x14ac:dyDescent="0.25">
      <c r="A57" s="15" t="s">
        <v>194</v>
      </c>
      <c r="B57" s="34" t="s">
        <v>631</v>
      </c>
      <c r="L57" s="15">
        <f t="shared" si="8"/>
        <v>0</v>
      </c>
      <c r="M57" s="17">
        <f t="shared" si="1"/>
        <v>0</v>
      </c>
      <c r="N57" s="17">
        <f t="shared" si="9"/>
        <v>0</v>
      </c>
      <c r="O57" s="17">
        <f t="shared" si="7"/>
        <v>0</v>
      </c>
      <c r="P57" s="17">
        <f t="shared" si="7"/>
        <v>0</v>
      </c>
      <c r="Q57" s="17">
        <f t="shared" si="7"/>
        <v>0</v>
      </c>
      <c r="S57" s="17">
        <f t="shared" si="4"/>
        <v>0</v>
      </c>
    </row>
    <row r="58" spans="1:19" x14ac:dyDescent="0.25">
      <c r="A58" s="15" t="s">
        <v>35</v>
      </c>
      <c r="B58" s="39" t="s">
        <v>849</v>
      </c>
      <c r="C58" s="24">
        <v>118</v>
      </c>
      <c r="D58" s="24">
        <v>85</v>
      </c>
      <c r="L58" s="15">
        <f t="shared" si="8"/>
        <v>216</v>
      </c>
      <c r="M58" s="17">
        <f t="shared" si="1"/>
        <v>64.8</v>
      </c>
      <c r="N58" s="17">
        <f t="shared" si="9"/>
        <v>53.199999999999996</v>
      </c>
      <c r="O58" s="17">
        <f t="shared" si="7"/>
        <v>31.919999999999995</v>
      </c>
      <c r="P58" s="17">
        <f t="shared" si="7"/>
        <v>13.299999999999999</v>
      </c>
      <c r="Q58" s="17">
        <f t="shared" si="7"/>
        <v>7.9799999999999986</v>
      </c>
      <c r="S58" s="17">
        <f t="shared" si="4"/>
        <v>11.600000000000001</v>
      </c>
    </row>
    <row r="59" spans="1:19" x14ac:dyDescent="0.25">
      <c r="A59" s="15" t="s">
        <v>217</v>
      </c>
      <c r="B59" s="39" t="s">
        <v>1234</v>
      </c>
      <c r="C59" s="24">
        <v>118</v>
      </c>
      <c r="D59" s="24">
        <v>85</v>
      </c>
      <c r="L59" s="15">
        <f t="shared" si="8"/>
        <v>211</v>
      </c>
      <c r="M59" s="17">
        <f t="shared" si="1"/>
        <v>63.3</v>
      </c>
      <c r="N59" s="17">
        <f t="shared" si="9"/>
        <v>65.099999999999994</v>
      </c>
      <c r="O59" s="17">
        <f t="shared" si="7"/>
        <v>39.059999999999995</v>
      </c>
      <c r="P59" s="17">
        <f t="shared" si="7"/>
        <v>16.274999999999999</v>
      </c>
      <c r="Q59" s="17">
        <f t="shared" si="7"/>
        <v>9.7649999999999988</v>
      </c>
      <c r="S59" s="17">
        <f t="shared" si="4"/>
        <v>-1.7999999999999972</v>
      </c>
    </row>
    <row r="60" spans="1:19" x14ac:dyDescent="0.25">
      <c r="A60" s="15" t="s">
        <v>492</v>
      </c>
      <c r="B60" s="39" t="s">
        <v>1235</v>
      </c>
      <c r="C60" s="24">
        <v>118</v>
      </c>
      <c r="D60" s="24">
        <v>85</v>
      </c>
      <c r="L60" s="15">
        <f t="shared" si="8"/>
        <v>208</v>
      </c>
      <c r="M60" s="17">
        <f t="shared" si="1"/>
        <v>62.4</v>
      </c>
      <c r="N60" s="17">
        <f t="shared" si="9"/>
        <v>59.499999999999993</v>
      </c>
      <c r="O60" s="17">
        <f t="shared" si="7"/>
        <v>35.699999999999996</v>
      </c>
      <c r="P60" s="17">
        <f t="shared" si="7"/>
        <v>14.874999999999998</v>
      </c>
      <c r="Q60" s="17">
        <f t="shared" si="7"/>
        <v>8.9249999999999989</v>
      </c>
      <c r="S60" s="17">
        <f t="shared" si="4"/>
        <v>2.9000000000000057</v>
      </c>
    </row>
    <row r="61" spans="1:19" x14ac:dyDescent="0.25">
      <c r="A61" s="15" t="s">
        <v>218</v>
      </c>
      <c r="B61" s="39" t="s">
        <v>1236</v>
      </c>
      <c r="C61" s="24">
        <v>118</v>
      </c>
      <c r="D61" s="24">
        <v>85</v>
      </c>
      <c r="L61" s="15">
        <f t="shared" si="8"/>
        <v>177</v>
      </c>
      <c r="M61" s="17">
        <f t="shared" si="1"/>
        <v>53.1</v>
      </c>
      <c r="N61" s="17">
        <f t="shared" si="9"/>
        <v>51.8</v>
      </c>
      <c r="O61" s="17">
        <f t="shared" si="7"/>
        <v>31.08</v>
      </c>
      <c r="P61" s="17">
        <f t="shared" si="7"/>
        <v>12.95</v>
      </c>
      <c r="Q61" s="17">
        <f t="shared" si="7"/>
        <v>7.77</v>
      </c>
      <c r="S61" s="17">
        <f t="shared" si="4"/>
        <v>1.3000000000000043</v>
      </c>
    </row>
    <row r="62" spans="1:19" x14ac:dyDescent="0.25">
      <c r="A62" s="15" t="s">
        <v>219</v>
      </c>
      <c r="B62" s="39" t="s">
        <v>1237</v>
      </c>
      <c r="C62" s="24">
        <v>118</v>
      </c>
      <c r="D62" s="24">
        <v>85</v>
      </c>
      <c r="L62" s="15">
        <f t="shared" si="8"/>
        <v>158</v>
      </c>
      <c r="M62" s="17">
        <f t="shared" si="1"/>
        <v>47.4</v>
      </c>
      <c r="N62" s="17">
        <f t="shared" si="9"/>
        <v>53.9</v>
      </c>
      <c r="O62" s="17">
        <f t="shared" si="7"/>
        <v>32.339999999999996</v>
      </c>
      <c r="P62" s="17">
        <f t="shared" si="7"/>
        <v>13.475</v>
      </c>
      <c r="Q62" s="17">
        <f t="shared" si="7"/>
        <v>8.0849999999999991</v>
      </c>
      <c r="S62" s="17">
        <f t="shared" si="4"/>
        <v>-6.5</v>
      </c>
    </row>
    <row r="63" spans="1:19" x14ac:dyDescent="0.25">
      <c r="A63" s="15" t="s">
        <v>220</v>
      </c>
      <c r="B63" s="39" t="s">
        <v>1080</v>
      </c>
      <c r="C63" s="24">
        <v>122</v>
      </c>
      <c r="D63" s="24">
        <v>60</v>
      </c>
      <c r="L63" s="15">
        <f t="shared" si="8"/>
        <v>0</v>
      </c>
      <c r="M63" s="17">
        <f t="shared" si="1"/>
        <v>0</v>
      </c>
      <c r="N63" s="17">
        <f t="shared" si="9"/>
        <v>0</v>
      </c>
      <c r="O63" s="17">
        <f t="shared" si="7"/>
        <v>0</v>
      </c>
      <c r="P63" s="17">
        <f t="shared" si="7"/>
        <v>0</v>
      </c>
      <c r="Q63" s="17">
        <f t="shared" si="7"/>
        <v>0</v>
      </c>
      <c r="S63" s="17">
        <f t="shared" si="4"/>
        <v>0</v>
      </c>
    </row>
    <row r="64" spans="1:19" x14ac:dyDescent="0.25">
      <c r="A64" s="15" t="s">
        <v>194</v>
      </c>
      <c r="B64" s="34" t="s">
        <v>395</v>
      </c>
      <c r="C64" s="24">
        <v>138</v>
      </c>
      <c r="D64" s="24">
        <v>102</v>
      </c>
      <c r="L64" s="15">
        <f t="shared" si="8"/>
        <v>314</v>
      </c>
      <c r="M64" s="17">
        <f t="shared" si="1"/>
        <v>94.2</v>
      </c>
      <c r="N64" s="17">
        <f t="shared" si="9"/>
        <v>77</v>
      </c>
      <c r="O64" s="17">
        <f t="shared" si="7"/>
        <v>46.199999999999996</v>
      </c>
      <c r="P64" s="17">
        <f t="shared" si="7"/>
        <v>19.25</v>
      </c>
      <c r="Q64" s="17">
        <f t="shared" si="7"/>
        <v>11.549999999999999</v>
      </c>
      <c r="S64" s="17">
        <f t="shared" si="4"/>
        <v>17.200000000000003</v>
      </c>
    </row>
    <row r="65" spans="1:19" x14ac:dyDescent="0.25">
      <c r="A65" s="15" t="s">
        <v>36</v>
      </c>
      <c r="B65" s="34" t="s">
        <v>632</v>
      </c>
      <c r="L65" s="15">
        <f t="shared" si="8"/>
        <v>277</v>
      </c>
      <c r="M65" s="17">
        <f t="shared" si="1"/>
        <v>83.1</v>
      </c>
      <c r="N65" s="17">
        <f t="shared" si="9"/>
        <v>51.099999999999994</v>
      </c>
      <c r="O65" s="17">
        <f t="shared" si="7"/>
        <v>30.659999999999997</v>
      </c>
      <c r="P65" s="17">
        <f t="shared" si="7"/>
        <v>12.774999999999999</v>
      </c>
      <c r="Q65" s="17">
        <f t="shared" si="7"/>
        <v>7.6649999999999991</v>
      </c>
      <c r="S65" s="17">
        <f t="shared" si="4"/>
        <v>32</v>
      </c>
    </row>
    <row r="66" spans="1:19" x14ac:dyDescent="0.25">
      <c r="A66" s="15" t="s">
        <v>221</v>
      </c>
      <c r="B66" s="39" t="s">
        <v>852</v>
      </c>
      <c r="C66" s="24">
        <v>253</v>
      </c>
      <c r="D66" s="24">
        <v>82</v>
      </c>
      <c r="L66" s="15">
        <f t="shared" si="8"/>
        <v>314</v>
      </c>
      <c r="M66" s="17">
        <f t="shared" si="1"/>
        <v>94.2</v>
      </c>
      <c r="N66" s="17">
        <f t="shared" si="9"/>
        <v>77</v>
      </c>
      <c r="O66" s="17">
        <f t="shared" si="7"/>
        <v>46.199999999999996</v>
      </c>
      <c r="P66" s="17">
        <f t="shared" si="7"/>
        <v>19.25</v>
      </c>
      <c r="Q66" s="17">
        <f t="shared" si="7"/>
        <v>11.549999999999999</v>
      </c>
      <c r="S66" s="17">
        <f t="shared" si="4"/>
        <v>17.200000000000003</v>
      </c>
    </row>
    <row r="67" spans="1:19" x14ac:dyDescent="0.25">
      <c r="A67" s="15" t="s">
        <v>194</v>
      </c>
      <c r="B67" s="39" t="s">
        <v>1081</v>
      </c>
      <c r="C67" s="24">
        <v>136</v>
      </c>
      <c r="D67" s="24">
        <v>49</v>
      </c>
      <c r="L67" s="15">
        <f t="shared" si="8"/>
        <v>220</v>
      </c>
      <c r="M67" s="17">
        <f t="shared" si="1"/>
        <v>66</v>
      </c>
      <c r="N67" s="17">
        <f t="shared" si="9"/>
        <v>51.099999999999994</v>
      </c>
      <c r="O67" s="17">
        <f t="shared" si="7"/>
        <v>30.659999999999997</v>
      </c>
      <c r="P67" s="17">
        <f t="shared" si="7"/>
        <v>12.774999999999999</v>
      </c>
      <c r="Q67" s="17">
        <f t="shared" si="7"/>
        <v>7.6649999999999991</v>
      </c>
      <c r="S67" s="17">
        <f t="shared" si="4"/>
        <v>14.900000000000006</v>
      </c>
    </row>
    <row r="68" spans="1:19" x14ac:dyDescent="0.25">
      <c r="A68" s="15" t="s">
        <v>37</v>
      </c>
      <c r="B68" s="34" t="s">
        <v>642</v>
      </c>
      <c r="L68" s="15">
        <f>SUM(C80:D80)</f>
        <v>0</v>
      </c>
      <c r="M68" s="17">
        <f t="shared" si="1"/>
        <v>0</v>
      </c>
      <c r="N68" s="17">
        <f>N$4*D80</f>
        <v>0</v>
      </c>
      <c r="O68" s="17">
        <f t="shared" si="7"/>
        <v>0</v>
      </c>
      <c r="P68" s="17">
        <f t="shared" si="7"/>
        <v>0</v>
      </c>
      <c r="Q68" s="17">
        <f t="shared" si="7"/>
        <v>0</v>
      </c>
      <c r="S68" s="17">
        <f t="shared" si="4"/>
        <v>0</v>
      </c>
    </row>
    <row r="69" spans="1:19" x14ac:dyDescent="0.25">
      <c r="A69" s="15" t="s">
        <v>222</v>
      </c>
      <c r="B69" s="39" t="s">
        <v>886</v>
      </c>
      <c r="C69" s="24">
        <v>140</v>
      </c>
      <c r="D69" s="24">
        <v>76</v>
      </c>
      <c r="L69" s="15">
        <f>SUM(C81:D81)</f>
        <v>0</v>
      </c>
      <c r="M69" s="17">
        <f t="shared" ref="M69:M132" si="10">$M$4*L69</f>
        <v>0</v>
      </c>
      <c r="N69" s="17">
        <f>N$4*D81</f>
        <v>0</v>
      </c>
      <c r="O69" s="17">
        <f t="shared" si="7"/>
        <v>0</v>
      </c>
      <c r="P69" s="17">
        <f t="shared" si="7"/>
        <v>0</v>
      </c>
      <c r="Q69" s="17">
        <f t="shared" si="7"/>
        <v>0</v>
      </c>
      <c r="S69" s="17">
        <f t="shared" si="4"/>
        <v>0</v>
      </c>
    </row>
    <row r="70" spans="1:19" x14ac:dyDescent="0.25">
      <c r="A70" s="15" t="s">
        <v>493</v>
      </c>
      <c r="B70" s="39" t="s">
        <v>887</v>
      </c>
      <c r="C70" s="24">
        <v>118</v>
      </c>
      <c r="D70" s="24">
        <v>93</v>
      </c>
      <c r="L70" s="15">
        <f t="shared" ref="L70:L101" si="11">SUM(C93:D93)</f>
        <v>0</v>
      </c>
      <c r="M70" s="17">
        <f t="shared" si="10"/>
        <v>0</v>
      </c>
      <c r="N70" s="17">
        <f t="shared" ref="N70:N101" si="12">N$4*D93</f>
        <v>0</v>
      </c>
      <c r="O70" s="17">
        <f t="shared" si="7"/>
        <v>0</v>
      </c>
      <c r="P70" s="17">
        <f t="shared" si="7"/>
        <v>0</v>
      </c>
      <c r="Q70" s="17">
        <f t="shared" si="7"/>
        <v>0</v>
      </c>
      <c r="S70" s="17">
        <f t="shared" si="4"/>
        <v>0</v>
      </c>
    </row>
    <row r="71" spans="1:19" x14ac:dyDescent="0.25">
      <c r="A71" s="15" t="s">
        <v>494</v>
      </c>
      <c r="B71" s="39" t="s">
        <v>888</v>
      </c>
      <c r="C71" s="24">
        <v>123</v>
      </c>
      <c r="D71" s="24">
        <v>85</v>
      </c>
      <c r="L71" s="15">
        <f t="shared" si="11"/>
        <v>0</v>
      </c>
      <c r="M71" s="17">
        <f t="shared" si="10"/>
        <v>0</v>
      </c>
      <c r="N71" s="17">
        <f t="shared" si="12"/>
        <v>0</v>
      </c>
      <c r="O71" s="17">
        <f t="shared" si="7"/>
        <v>0</v>
      </c>
      <c r="P71" s="17">
        <f t="shared" si="7"/>
        <v>0</v>
      </c>
      <c r="Q71" s="17">
        <f t="shared" si="7"/>
        <v>0</v>
      </c>
      <c r="S71" s="17">
        <f t="shared" si="4"/>
        <v>0</v>
      </c>
    </row>
    <row r="72" spans="1:19" x14ac:dyDescent="0.25">
      <c r="A72" s="15" t="s">
        <v>194</v>
      </c>
      <c r="B72" s="39" t="s">
        <v>889</v>
      </c>
      <c r="C72" s="24">
        <v>103</v>
      </c>
      <c r="D72" s="24">
        <v>74</v>
      </c>
      <c r="L72" s="15">
        <f t="shared" si="11"/>
        <v>199</v>
      </c>
      <c r="M72" s="17">
        <f t="shared" si="10"/>
        <v>59.699999999999996</v>
      </c>
      <c r="N72" s="17">
        <f t="shared" si="12"/>
        <v>44.8</v>
      </c>
      <c r="O72" s="17">
        <f t="shared" si="7"/>
        <v>26.88</v>
      </c>
      <c r="P72" s="17">
        <f t="shared" si="7"/>
        <v>11.2</v>
      </c>
      <c r="Q72" s="17">
        <f t="shared" si="7"/>
        <v>6.72</v>
      </c>
      <c r="S72" s="17">
        <f t="shared" ref="S72:S135" si="13">M72-N72</f>
        <v>14.899999999999999</v>
      </c>
    </row>
    <row r="73" spans="1:19" x14ac:dyDescent="0.25">
      <c r="A73" s="15" t="s">
        <v>38</v>
      </c>
      <c r="B73" s="39" t="s">
        <v>1096</v>
      </c>
      <c r="C73" s="24">
        <v>81</v>
      </c>
      <c r="D73" s="24">
        <v>77</v>
      </c>
      <c r="L73" s="15">
        <f t="shared" si="11"/>
        <v>83</v>
      </c>
      <c r="M73" s="17">
        <f t="shared" si="10"/>
        <v>24.9</v>
      </c>
      <c r="N73" s="17">
        <f t="shared" si="12"/>
        <v>23.099999999999998</v>
      </c>
      <c r="O73" s="17">
        <f t="shared" si="7"/>
        <v>13.859999999999998</v>
      </c>
      <c r="P73" s="17">
        <f t="shared" si="7"/>
        <v>5.7749999999999995</v>
      </c>
      <c r="Q73" s="17">
        <f t="shared" si="7"/>
        <v>3.4649999999999994</v>
      </c>
      <c r="S73" s="17">
        <f t="shared" si="13"/>
        <v>1.8000000000000007</v>
      </c>
    </row>
    <row r="74" spans="1:19" x14ac:dyDescent="0.25">
      <c r="A74" s="15" t="s">
        <v>495</v>
      </c>
      <c r="B74" s="34" t="s">
        <v>661</v>
      </c>
      <c r="L74" s="15">
        <f t="shared" si="11"/>
        <v>0</v>
      </c>
      <c r="M74" s="17">
        <f t="shared" si="10"/>
        <v>0</v>
      </c>
      <c r="N74" s="17">
        <f t="shared" si="12"/>
        <v>0</v>
      </c>
      <c r="O74" s="17">
        <f t="shared" si="7"/>
        <v>0</v>
      </c>
      <c r="P74" s="17">
        <f t="shared" si="7"/>
        <v>0</v>
      </c>
      <c r="Q74" s="17">
        <f t="shared" si="7"/>
        <v>0</v>
      </c>
      <c r="S74" s="17">
        <f t="shared" si="13"/>
        <v>0</v>
      </c>
    </row>
    <row r="75" spans="1:19" x14ac:dyDescent="0.25">
      <c r="A75" s="15" t="s">
        <v>194</v>
      </c>
      <c r="B75" s="39" t="s">
        <v>953</v>
      </c>
      <c r="C75" s="24">
        <v>204</v>
      </c>
      <c r="D75" s="24">
        <v>110</v>
      </c>
      <c r="L75" s="15">
        <f t="shared" si="11"/>
        <v>232</v>
      </c>
      <c r="M75" s="17">
        <f t="shared" si="10"/>
        <v>69.599999999999994</v>
      </c>
      <c r="N75" s="17">
        <f t="shared" si="12"/>
        <v>49</v>
      </c>
      <c r="O75" s="17">
        <f t="shared" si="7"/>
        <v>29.4</v>
      </c>
      <c r="P75" s="17">
        <f t="shared" si="7"/>
        <v>12.25</v>
      </c>
      <c r="Q75" s="17">
        <f t="shared" si="7"/>
        <v>7.35</v>
      </c>
      <c r="S75" s="17">
        <f t="shared" si="13"/>
        <v>20.599999999999994</v>
      </c>
    </row>
    <row r="76" spans="1:19" x14ac:dyDescent="0.25">
      <c r="A76" s="15" t="s">
        <v>39</v>
      </c>
      <c r="B76" s="39" t="s">
        <v>1238</v>
      </c>
      <c r="C76" s="24">
        <v>204</v>
      </c>
      <c r="D76" s="24">
        <v>73</v>
      </c>
      <c r="L76" s="15">
        <f t="shared" si="11"/>
        <v>120</v>
      </c>
      <c r="M76" s="17">
        <f t="shared" si="10"/>
        <v>36</v>
      </c>
      <c r="N76" s="17">
        <f t="shared" si="12"/>
        <v>24.5</v>
      </c>
      <c r="O76" s="17">
        <f t="shared" si="7"/>
        <v>14.7</v>
      </c>
      <c r="P76" s="17">
        <f t="shared" si="7"/>
        <v>6.125</v>
      </c>
      <c r="Q76" s="17">
        <f t="shared" si="7"/>
        <v>3.6749999999999998</v>
      </c>
      <c r="S76" s="17">
        <f t="shared" si="13"/>
        <v>11.5</v>
      </c>
    </row>
    <row r="77" spans="1:19" x14ac:dyDescent="0.25">
      <c r="A77" s="15" t="s">
        <v>223</v>
      </c>
      <c r="B77" s="39" t="s">
        <v>1239</v>
      </c>
      <c r="C77" s="24">
        <v>204</v>
      </c>
      <c r="D77" s="24">
        <v>110</v>
      </c>
      <c r="L77" s="15">
        <f t="shared" si="11"/>
        <v>0</v>
      </c>
      <c r="M77" s="17">
        <f t="shared" si="10"/>
        <v>0</v>
      </c>
      <c r="N77" s="17">
        <f t="shared" si="12"/>
        <v>0</v>
      </c>
      <c r="O77" s="17">
        <f t="shared" si="7"/>
        <v>0</v>
      </c>
      <c r="P77" s="17">
        <f t="shared" si="7"/>
        <v>0</v>
      </c>
      <c r="Q77" s="17">
        <f t="shared" si="7"/>
        <v>0</v>
      </c>
      <c r="S77" s="17">
        <f t="shared" si="13"/>
        <v>0</v>
      </c>
    </row>
    <row r="78" spans="1:19" x14ac:dyDescent="0.25">
      <c r="A78" s="15" t="s">
        <v>224</v>
      </c>
      <c r="B78" s="39" t="s">
        <v>1101</v>
      </c>
      <c r="C78" s="24">
        <v>147</v>
      </c>
      <c r="D78" s="24">
        <v>73</v>
      </c>
      <c r="L78" s="15">
        <f t="shared" si="11"/>
        <v>280</v>
      </c>
      <c r="M78" s="17">
        <f t="shared" si="10"/>
        <v>84</v>
      </c>
      <c r="N78" s="17">
        <f t="shared" si="12"/>
        <v>80.5</v>
      </c>
      <c r="O78" s="17">
        <f t="shared" si="7"/>
        <v>48.3</v>
      </c>
      <c r="P78" s="17">
        <f t="shared" si="7"/>
        <v>20.125</v>
      </c>
      <c r="Q78" s="17">
        <f t="shared" si="7"/>
        <v>12.074999999999999</v>
      </c>
      <c r="S78" s="17">
        <f t="shared" si="13"/>
        <v>3.5</v>
      </c>
    </row>
    <row r="79" spans="1:19" x14ac:dyDescent="0.25">
      <c r="A79" s="15" t="s">
        <v>225</v>
      </c>
      <c r="B79" s="34" t="s">
        <v>443</v>
      </c>
      <c r="C79" s="24">
        <v>143</v>
      </c>
      <c r="D79" s="24">
        <v>88</v>
      </c>
      <c r="L79" s="15">
        <f t="shared" si="11"/>
        <v>281</v>
      </c>
      <c r="M79" s="17">
        <f t="shared" si="10"/>
        <v>84.3</v>
      </c>
      <c r="N79" s="17">
        <f t="shared" si="12"/>
        <v>51.8</v>
      </c>
      <c r="O79" s="17">
        <f t="shared" si="7"/>
        <v>31.08</v>
      </c>
      <c r="P79" s="17">
        <f t="shared" si="7"/>
        <v>12.95</v>
      </c>
      <c r="Q79" s="17">
        <f t="shared" si="7"/>
        <v>7.77</v>
      </c>
      <c r="S79" s="17">
        <f t="shared" si="13"/>
        <v>32.5</v>
      </c>
    </row>
    <row r="80" spans="1:19" x14ac:dyDescent="0.25">
      <c r="A80" s="15" t="s">
        <v>226</v>
      </c>
      <c r="B80" s="34" t="s">
        <v>653</v>
      </c>
      <c r="L80" s="15">
        <f t="shared" si="11"/>
        <v>93</v>
      </c>
      <c r="M80" s="17">
        <f t="shared" si="10"/>
        <v>27.9</v>
      </c>
      <c r="N80" s="17">
        <f t="shared" si="12"/>
        <v>21.7</v>
      </c>
      <c r="O80" s="17">
        <f t="shared" si="7"/>
        <v>13.02</v>
      </c>
      <c r="P80" s="17">
        <f t="shared" si="7"/>
        <v>5.4249999999999998</v>
      </c>
      <c r="Q80" s="17">
        <f t="shared" si="7"/>
        <v>3.2549999999999999</v>
      </c>
      <c r="S80" s="17">
        <f t="shared" si="13"/>
        <v>6.1999999999999993</v>
      </c>
    </row>
    <row r="81" spans="1:19" x14ac:dyDescent="0.25">
      <c r="A81" s="15" t="s">
        <v>497</v>
      </c>
      <c r="B81" s="39" t="s">
        <v>928</v>
      </c>
      <c r="L81" s="15">
        <f t="shared" si="11"/>
        <v>0</v>
      </c>
      <c r="M81" s="17">
        <f t="shared" si="10"/>
        <v>0</v>
      </c>
      <c r="N81" s="17">
        <f t="shared" si="12"/>
        <v>0</v>
      </c>
      <c r="O81" s="17">
        <f t="shared" si="7"/>
        <v>0</v>
      </c>
      <c r="P81" s="17">
        <f t="shared" si="7"/>
        <v>0</v>
      </c>
      <c r="Q81" s="17">
        <f t="shared" si="7"/>
        <v>0</v>
      </c>
      <c r="S81" s="17">
        <f t="shared" si="13"/>
        <v>0</v>
      </c>
    </row>
    <row r="82" spans="1:19" x14ac:dyDescent="0.25">
      <c r="A82" s="15" t="s">
        <v>227</v>
      </c>
      <c r="B82" s="34" t="s">
        <v>655</v>
      </c>
      <c r="L82" s="15">
        <f t="shared" si="11"/>
        <v>376</v>
      </c>
      <c r="M82" s="17">
        <f t="shared" si="10"/>
        <v>112.8</v>
      </c>
      <c r="N82" s="17">
        <f t="shared" si="12"/>
        <v>97.3</v>
      </c>
      <c r="O82" s="17">
        <f t="shared" si="7"/>
        <v>58.379999999999995</v>
      </c>
      <c r="P82" s="17">
        <f t="shared" si="7"/>
        <v>24.324999999999999</v>
      </c>
      <c r="Q82" s="17">
        <f t="shared" si="7"/>
        <v>14.594999999999999</v>
      </c>
      <c r="S82" s="17">
        <f t="shared" si="13"/>
        <v>15.5</v>
      </c>
    </row>
    <row r="83" spans="1:19" x14ac:dyDescent="0.25">
      <c r="A83" s="15" t="s">
        <v>496</v>
      </c>
      <c r="B83" s="39" t="s">
        <v>930</v>
      </c>
      <c r="C83" s="24">
        <v>165</v>
      </c>
      <c r="D83" s="24">
        <v>93</v>
      </c>
      <c r="L83" s="15">
        <f t="shared" si="11"/>
        <v>217</v>
      </c>
      <c r="M83" s="17">
        <f t="shared" si="10"/>
        <v>65.099999999999994</v>
      </c>
      <c r="N83" s="17">
        <f t="shared" si="12"/>
        <v>38.5</v>
      </c>
      <c r="O83" s="17">
        <f t="shared" si="7"/>
        <v>23.099999999999998</v>
      </c>
      <c r="P83" s="17">
        <f t="shared" si="7"/>
        <v>9.625</v>
      </c>
      <c r="Q83" s="17">
        <f t="shared" si="7"/>
        <v>5.7749999999999995</v>
      </c>
      <c r="S83" s="17">
        <f t="shared" si="13"/>
        <v>26.599999999999994</v>
      </c>
    </row>
    <row r="84" spans="1:19" x14ac:dyDescent="0.25">
      <c r="A84" s="15" t="s">
        <v>194</v>
      </c>
      <c r="B84" s="39" t="s">
        <v>931</v>
      </c>
      <c r="C84" s="24">
        <v>185</v>
      </c>
      <c r="D84" s="24">
        <v>73</v>
      </c>
      <c r="L84" s="15">
        <f t="shared" si="11"/>
        <v>379</v>
      </c>
      <c r="M84" s="17">
        <f t="shared" si="10"/>
        <v>113.7</v>
      </c>
      <c r="N84" s="17">
        <f t="shared" si="12"/>
        <v>95.899999999999991</v>
      </c>
      <c r="O84" s="17">
        <f t="shared" si="7"/>
        <v>57.539999999999992</v>
      </c>
      <c r="P84" s="17">
        <f t="shared" si="7"/>
        <v>23.974999999999998</v>
      </c>
      <c r="Q84" s="17">
        <f t="shared" si="7"/>
        <v>14.384999999999998</v>
      </c>
      <c r="S84" s="17">
        <f t="shared" si="13"/>
        <v>17.800000000000011</v>
      </c>
    </row>
    <row r="85" spans="1:19" x14ac:dyDescent="0.25">
      <c r="A85" s="15" t="s">
        <v>40</v>
      </c>
      <c r="B85" s="39" t="s">
        <v>932</v>
      </c>
      <c r="C85" s="24">
        <v>150</v>
      </c>
      <c r="D85" s="24">
        <v>62</v>
      </c>
      <c r="L85" s="15">
        <f t="shared" si="11"/>
        <v>182</v>
      </c>
      <c r="M85" s="17">
        <f t="shared" si="10"/>
        <v>54.6</v>
      </c>
      <c r="N85" s="17">
        <f t="shared" si="12"/>
        <v>46.199999999999996</v>
      </c>
      <c r="O85" s="17">
        <f t="shared" si="7"/>
        <v>27.719999999999995</v>
      </c>
      <c r="P85" s="17">
        <f t="shared" si="7"/>
        <v>11.549999999999999</v>
      </c>
      <c r="Q85" s="17">
        <f t="shared" si="7"/>
        <v>6.9299999999999988</v>
      </c>
      <c r="S85" s="17">
        <f t="shared" si="13"/>
        <v>8.4000000000000057</v>
      </c>
    </row>
    <row r="86" spans="1:19" x14ac:dyDescent="0.25">
      <c r="A86" s="15" t="s">
        <v>228</v>
      </c>
      <c r="B86" s="39" t="s">
        <v>933</v>
      </c>
      <c r="C86" s="24">
        <v>141</v>
      </c>
      <c r="D86" s="24">
        <v>58</v>
      </c>
      <c r="L86" s="15">
        <f t="shared" si="11"/>
        <v>0</v>
      </c>
      <c r="M86" s="17">
        <f t="shared" si="10"/>
        <v>0</v>
      </c>
      <c r="N86" s="17">
        <f t="shared" si="12"/>
        <v>0</v>
      </c>
      <c r="O86" s="17">
        <f t="shared" si="7"/>
        <v>0</v>
      </c>
      <c r="P86" s="17">
        <f t="shared" si="7"/>
        <v>0</v>
      </c>
      <c r="Q86" s="17">
        <f t="shared" si="7"/>
        <v>0</v>
      </c>
      <c r="S86" s="17">
        <f t="shared" si="13"/>
        <v>0</v>
      </c>
    </row>
    <row r="87" spans="1:19" x14ac:dyDescent="0.25">
      <c r="A87" s="15" t="s">
        <v>194</v>
      </c>
      <c r="B87" s="39" t="s">
        <v>934</v>
      </c>
      <c r="C87" s="24">
        <v>142</v>
      </c>
      <c r="D87" s="24">
        <v>62</v>
      </c>
      <c r="L87" s="15">
        <f t="shared" si="11"/>
        <v>224</v>
      </c>
      <c r="M87" s="17">
        <f t="shared" si="10"/>
        <v>67.2</v>
      </c>
      <c r="N87" s="17">
        <f t="shared" si="12"/>
        <v>64.399999999999991</v>
      </c>
      <c r="O87" s="17">
        <f t="shared" si="7"/>
        <v>38.639999999999993</v>
      </c>
      <c r="P87" s="17">
        <f t="shared" si="7"/>
        <v>16.099999999999998</v>
      </c>
      <c r="Q87" s="17">
        <f t="shared" si="7"/>
        <v>9.6599999999999984</v>
      </c>
      <c r="S87" s="17">
        <f t="shared" si="13"/>
        <v>2.8000000000000114</v>
      </c>
    </row>
    <row r="88" spans="1:19" x14ac:dyDescent="0.25">
      <c r="A88" s="15" t="s">
        <v>41</v>
      </c>
      <c r="B88" s="39" t="s">
        <v>935</v>
      </c>
      <c r="C88" s="24">
        <v>138</v>
      </c>
      <c r="D88" s="24">
        <v>57</v>
      </c>
      <c r="L88" s="15">
        <f t="shared" si="11"/>
        <v>204</v>
      </c>
      <c r="M88" s="17">
        <f t="shared" si="10"/>
        <v>61.199999999999996</v>
      </c>
      <c r="N88" s="17">
        <f t="shared" si="12"/>
        <v>35.699999999999996</v>
      </c>
      <c r="O88" s="17">
        <f t="shared" si="7"/>
        <v>21.419999999999998</v>
      </c>
      <c r="P88" s="17">
        <f t="shared" si="7"/>
        <v>8.9249999999999989</v>
      </c>
      <c r="Q88" s="17">
        <f t="shared" si="7"/>
        <v>5.3549999999999995</v>
      </c>
      <c r="S88" s="17">
        <f t="shared" si="13"/>
        <v>25.5</v>
      </c>
    </row>
    <row r="89" spans="1:19" x14ac:dyDescent="0.25">
      <c r="A89" s="15" t="s">
        <v>229</v>
      </c>
      <c r="B89" s="39" t="s">
        <v>936</v>
      </c>
      <c r="C89" s="24">
        <v>280</v>
      </c>
      <c r="D89" s="24">
        <v>100</v>
      </c>
      <c r="L89" s="15">
        <f t="shared" si="11"/>
        <v>0</v>
      </c>
      <c r="M89" s="17">
        <f t="shared" si="10"/>
        <v>0</v>
      </c>
      <c r="N89" s="17">
        <f t="shared" si="12"/>
        <v>0</v>
      </c>
      <c r="O89" s="17">
        <f t="shared" ref="O89:Q152" si="14">O$4*$N89</f>
        <v>0</v>
      </c>
      <c r="P89" s="17">
        <f t="shared" si="14"/>
        <v>0</v>
      </c>
      <c r="Q89" s="17">
        <f t="shared" si="14"/>
        <v>0</v>
      </c>
      <c r="S89" s="17">
        <f t="shared" si="13"/>
        <v>0</v>
      </c>
    </row>
    <row r="90" spans="1:19" x14ac:dyDescent="0.25">
      <c r="A90" s="15" t="s">
        <v>194</v>
      </c>
      <c r="B90" s="39" t="s">
        <v>937</v>
      </c>
      <c r="C90" s="24">
        <v>183</v>
      </c>
      <c r="D90" s="24">
        <v>69</v>
      </c>
      <c r="L90" s="15">
        <f t="shared" si="11"/>
        <v>120</v>
      </c>
      <c r="M90" s="17">
        <f t="shared" si="10"/>
        <v>36</v>
      </c>
      <c r="N90" s="17">
        <f t="shared" si="12"/>
        <v>28.7</v>
      </c>
      <c r="O90" s="17">
        <f t="shared" si="14"/>
        <v>17.22</v>
      </c>
      <c r="P90" s="17">
        <f t="shared" si="14"/>
        <v>7.1749999999999998</v>
      </c>
      <c r="Q90" s="17">
        <f t="shared" si="14"/>
        <v>4.3049999999999997</v>
      </c>
      <c r="S90" s="17">
        <f t="shared" si="13"/>
        <v>7.3000000000000007</v>
      </c>
    </row>
    <row r="91" spans="1:19" x14ac:dyDescent="0.25">
      <c r="A91" s="15" t="s">
        <v>42</v>
      </c>
      <c r="B91" s="39" t="s">
        <v>938</v>
      </c>
      <c r="C91" s="24">
        <v>192</v>
      </c>
      <c r="D91" s="24">
        <v>56</v>
      </c>
      <c r="L91" s="15">
        <f t="shared" si="11"/>
        <v>79</v>
      </c>
      <c r="M91" s="17">
        <f t="shared" si="10"/>
        <v>23.7</v>
      </c>
      <c r="N91" s="17">
        <f t="shared" si="12"/>
        <v>23.799999999999997</v>
      </c>
      <c r="O91" s="17">
        <f t="shared" si="14"/>
        <v>14.279999999999998</v>
      </c>
      <c r="P91" s="17">
        <f t="shared" si="14"/>
        <v>5.9499999999999993</v>
      </c>
      <c r="Q91" s="17">
        <f t="shared" si="14"/>
        <v>3.5699999999999994</v>
      </c>
      <c r="S91" s="17">
        <f t="shared" si="13"/>
        <v>-9.9999999999997868E-2</v>
      </c>
    </row>
    <row r="92" spans="1:19" x14ac:dyDescent="0.25">
      <c r="A92" s="15" t="s">
        <v>230</v>
      </c>
      <c r="B92" s="39" t="s">
        <v>1117</v>
      </c>
      <c r="C92" s="24">
        <v>135</v>
      </c>
      <c r="D92" s="24">
        <v>53</v>
      </c>
      <c r="L92" s="15">
        <f t="shared" si="11"/>
        <v>290</v>
      </c>
      <c r="M92" s="17">
        <f t="shared" si="10"/>
        <v>87</v>
      </c>
      <c r="N92" s="17">
        <f t="shared" si="12"/>
        <v>67.199999999999989</v>
      </c>
      <c r="O92" s="17">
        <f t="shared" si="14"/>
        <v>40.319999999999993</v>
      </c>
      <c r="P92" s="17">
        <f t="shared" si="14"/>
        <v>16.799999999999997</v>
      </c>
      <c r="Q92" s="17">
        <f t="shared" si="14"/>
        <v>10.079999999999998</v>
      </c>
      <c r="S92" s="17">
        <f t="shared" si="13"/>
        <v>19.800000000000011</v>
      </c>
    </row>
    <row r="93" spans="1:19" x14ac:dyDescent="0.25">
      <c r="A93" s="15" t="s">
        <v>194</v>
      </c>
      <c r="B93" s="72" t="s">
        <v>1194</v>
      </c>
      <c r="L93" s="15">
        <f t="shared" si="11"/>
        <v>0</v>
      </c>
      <c r="M93" s="17">
        <f t="shared" si="10"/>
        <v>0</v>
      </c>
      <c r="N93" s="17">
        <f t="shared" si="12"/>
        <v>0</v>
      </c>
      <c r="O93" s="17">
        <f t="shared" si="14"/>
        <v>0</v>
      </c>
      <c r="P93" s="17">
        <f t="shared" si="14"/>
        <v>0</v>
      </c>
      <c r="Q93" s="17">
        <f t="shared" si="14"/>
        <v>0</v>
      </c>
      <c r="S93" s="17">
        <f t="shared" si="13"/>
        <v>0</v>
      </c>
    </row>
    <row r="94" spans="1:19" x14ac:dyDescent="0.25">
      <c r="A94" s="15" t="s">
        <v>94</v>
      </c>
      <c r="B94" s="34" t="s">
        <v>21</v>
      </c>
      <c r="L94" s="15">
        <f t="shared" si="11"/>
        <v>238</v>
      </c>
      <c r="M94" s="17">
        <f t="shared" si="10"/>
        <v>71.399999999999991</v>
      </c>
      <c r="N94" s="17">
        <f t="shared" si="12"/>
        <v>77</v>
      </c>
      <c r="O94" s="17">
        <f t="shared" si="14"/>
        <v>46.199999999999996</v>
      </c>
      <c r="P94" s="17">
        <f t="shared" si="14"/>
        <v>19.25</v>
      </c>
      <c r="Q94" s="17">
        <f t="shared" si="14"/>
        <v>11.549999999999999</v>
      </c>
      <c r="S94" s="17">
        <f t="shared" si="13"/>
        <v>-5.6000000000000085</v>
      </c>
    </row>
    <row r="95" spans="1:19" x14ac:dyDescent="0.25">
      <c r="A95" s="15" t="s">
        <v>322</v>
      </c>
      <c r="B95" s="39" t="s">
        <v>673</v>
      </c>
      <c r="C95" s="24">
        <v>135</v>
      </c>
      <c r="D95" s="24">
        <v>64</v>
      </c>
      <c r="L95" s="15">
        <f t="shared" si="11"/>
        <v>238</v>
      </c>
      <c r="M95" s="17">
        <f t="shared" si="10"/>
        <v>71.399999999999991</v>
      </c>
      <c r="N95" s="17">
        <f t="shared" si="12"/>
        <v>77</v>
      </c>
      <c r="O95" s="17">
        <f t="shared" si="14"/>
        <v>46.199999999999996</v>
      </c>
      <c r="P95" s="17">
        <f t="shared" si="14"/>
        <v>19.25</v>
      </c>
      <c r="Q95" s="17">
        <f t="shared" si="14"/>
        <v>11.549999999999999</v>
      </c>
      <c r="S95" s="17">
        <f>M95-N95</f>
        <v>-5.6000000000000085</v>
      </c>
    </row>
    <row r="96" spans="1:19" x14ac:dyDescent="0.25">
      <c r="A96" s="15" t="s">
        <v>323</v>
      </c>
      <c r="B96" s="39" t="s">
        <v>962</v>
      </c>
      <c r="C96" s="24">
        <v>50</v>
      </c>
      <c r="D96" s="24">
        <v>33</v>
      </c>
      <c r="L96" s="15">
        <f t="shared" si="11"/>
        <v>238</v>
      </c>
      <c r="M96" s="17">
        <f t="shared" si="10"/>
        <v>71.399999999999991</v>
      </c>
      <c r="N96" s="17">
        <f t="shared" si="12"/>
        <v>77</v>
      </c>
      <c r="O96" s="17">
        <f t="shared" si="14"/>
        <v>46.199999999999996</v>
      </c>
      <c r="P96" s="17">
        <f t="shared" si="14"/>
        <v>19.25</v>
      </c>
      <c r="Q96" s="17">
        <f t="shared" si="14"/>
        <v>11.549999999999999</v>
      </c>
      <c r="S96" s="17">
        <f>M96-N96</f>
        <v>-5.6000000000000085</v>
      </c>
    </row>
    <row r="97" spans="1:19" x14ac:dyDescent="0.25">
      <c r="A97" s="15" t="s">
        <v>194</v>
      </c>
      <c r="B97" s="34" t="s">
        <v>549</v>
      </c>
      <c r="L97" s="15">
        <f t="shared" si="11"/>
        <v>211</v>
      </c>
      <c r="M97" s="17">
        <f t="shared" si="10"/>
        <v>63.3</v>
      </c>
      <c r="N97" s="17">
        <f t="shared" si="12"/>
        <v>62.999999999999993</v>
      </c>
      <c r="O97" s="17">
        <f t="shared" si="14"/>
        <v>37.799999999999997</v>
      </c>
      <c r="P97" s="17">
        <f t="shared" si="14"/>
        <v>15.749999999999998</v>
      </c>
      <c r="Q97" s="17">
        <f t="shared" si="14"/>
        <v>9.4499999999999993</v>
      </c>
      <c r="S97" s="17">
        <f>M97-N97</f>
        <v>0.30000000000000426</v>
      </c>
    </row>
    <row r="98" spans="1:19" x14ac:dyDescent="0.25">
      <c r="A98" s="15" t="s">
        <v>43</v>
      </c>
      <c r="B98" s="39" t="s">
        <v>674</v>
      </c>
      <c r="C98" s="24">
        <v>162</v>
      </c>
      <c r="D98" s="24">
        <v>70</v>
      </c>
      <c r="L98" s="15">
        <f t="shared" si="11"/>
        <v>0</v>
      </c>
      <c r="M98" s="17">
        <f t="shared" si="10"/>
        <v>0</v>
      </c>
      <c r="N98" s="17">
        <f t="shared" si="12"/>
        <v>0</v>
      </c>
      <c r="O98" s="17">
        <f t="shared" si="14"/>
        <v>0</v>
      </c>
      <c r="P98" s="17">
        <f t="shared" si="14"/>
        <v>0</v>
      </c>
      <c r="Q98" s="17">
        <f t="shared" si="14"/>
        <v>0</v>
      </c>
      <c r="S98" s="17">
        <f>M98-N98</f>
        <v>0</v>
      </c>
    </row>
    <row r="99" spans="1:19" x14ac:dyDescent="0.25">
      <c r="A99" s="15" t="s">
        <v>231</v>
      </c>
      <c r="B99" s="39" t="s">
        <v>963</v>
      </c>
      <c r="C99" s="24">
        <v>85</v>
      </c>
      <c r="D99" s="24">
        <v>35</v>
      </c>
      <c r="L99" s="15">
        <f t="shared" si="11"/>
        <v>272</v>
      </c>
      <c r="M99" s="17">
        <f t="shared" si="10"/>
        <v>81.599999999999994</v>
      </c>
      <c r="N99" s="17">
        <f t="shared" si="12"/>
        <v>66.5</v>
      </c>
      <c r="O99" s="17">
        <f t="shared" si="14"/>
        <v>39.9</v>
      </c>
      <c r="P99" s="17">
        <f t="shared" si="14"/>
        <v>16.625</v>
      </c>
      <c r="Q99" s="17">
        <f t="shared" si="14"/>
        <v>9.9749999999999996</v>
      </c>
      <c r="S99" s="17">
        <f t="shared" si="13"/>
        <v>15.099999999999994</v>
      </c>
    </row>
    <row r="100" spans="1:19" x14ac:dyDescent="0.25">
      <c r="A100" s="15" t="s">
        <v>232</v>
      </c>
      <c r="B100" s="34" t="s">
        <v>550</v>
      </c>
      <c r="L100" s="15">
        <f t="shared" si="11"/>
        <v>83</v>
      </c>
      <c r="M100" s="17">
        <f t="shared" si="10"/>
        <v>24.9</v>
      </c>
      <c r="N100" s="17">
        <f t="shared" si="12"/>
        <v>25.9</v>
      </c>
      <c r="O100" s="17">
        <f t="shared" si="14"/>
        <v>15.54</v>
      </c>
      <c r="P100" s="17">
        <f t="shared" si="14"/>
        <v>6.4749999999999996</v>
      </c>
      <c r="Q100" s="17">
        <f t="shared" si="14"/>
        <v>3.8849999999999998</v>
      </c>
      <c r="S100" s="17">
        <f t="shared" si="13"/>
        <v>-1</v>
      </c>
    </row>
    <row r="101" spans="1:19" x14ac:dyDescent="0.25">
      <c r="A101" s="15" t="s">
        <v>233</v>
      </c>
      <c r="B101" s="39" t="s">
        <v>675</v>
      </c>
      <c r="C101" s="24">
        <v>165</v>
      </c>
      <c r="D101" s="24">
        <v>115</v>
      </c>
      <c r="L101" s="15">
        <f t="shared" si="11"/>
        <v>216</v>
      </c>
      <c r="M101" s="17">
        <f t="shared" si="10"/>
        <v>64.8</v>
      </c>
      <c r="N101" s="17">
        <f t="shared" si="12"/>
        <v>49</v>
      </c>
      <c r="O101" s="17">
        <f t="shared" si="14"/>
        <v>29.4</v>
      </c>
      <c r="P101" s="17">
        <f t="shared" si="14"/>
        <v>12.25</v>
      </c>
      <c r="Q101" s="17">
        <f t="shared" si="14"/>
        <v>7.35</v>
      </c>
      <c r="S101" s="17">
        <f t="shared" si="13"/>
        <v>15.799999999999997</v>
      </c>
    </row>
    <row r="102" spans="1:19" x14ac:dyDescent="0.25">
      <c r="A102" s="15" t="s">
        <v>234</v>
      </c>
      <c r="B102" s="39" t="s">
        <v>964</v>
      </c>
      <c r="C102" s="24">
        <v>207</v>
      </c>
      <c r="D102" s="24">
        <v>74</v>
      </c>
      <c r="L102" s="15">
        <f t="shared" ref="L102:L133" si="15">SUM(C125:D125)</f>
        <v>0</v>
      </c>
      <c r="M102" s="17">
        <f t="shared" si="10"/>
        <v>0</v>
      </c>
      <c r="N102" s="17">
        <f t="shared" ref="N102:N133" si="16">N$4*D125</f>
        <v>0</v>
      </c>
      <c r="O102" s="17">
        <f t="shared" si="14"/>
        <v>0</v>
      </c>
      <c r="P102" s="17">
        <f t="shared" si="14"/>
        <v>0</v>
      </c>
      <c r="Q102" s="17">
        <f t="shared" si="14"/>
        <v>0</v>
      </c>
      <c r="S102" s="17">
        <f t="shared" si="13"/>
        <v>0</v>
      </c>
    </row>
    <row r="103" spans="1:19" x14ac:dyDescent="0.25">
      <c r="A103" s="15" t="s">
        <v>235</v>
      </c>
      <c r="B103" s="34" t="s">
        <v>551</v>
      </c>
      <c r="C103" s="24">
        <v>62</v>
      </c>
      <c r="D103" s="24">
        <v>31</v>
      </c>
      <c r="L103" s="15">
        <f t="shared" si="15"/>
        <v>373</v>
      </c>
      <c r="M103" s="17">
        <f t="shared" si="10"/>
        <v>111.89999999999999</v>
      </c>
      <c r="N103" s="17">
        <f t="shared" si="16"/>
        <v>63.699999999999996</v>
      </c>
      <c r="O103" s="17">
        <f t="shared" si="14"/>
        <v>38.22</v>
      </c>
      <c r="P103" s="17">
        <f t="shared" si="14"/>
        <v>15.924999999999999</v>
      </c>
      <c r="Q103" s="17">
        <f t="shared" si="14"/>
        <v>9.5549999999999997</v>
      </c>
      <c r="S103" s="17">
        <f t="shared" si="13"/>
        <v>48.199999999999996</v>
      </c>
    </row>
    <row r="104" spans="1:19" x14ac:dyDescent="0.25">
      <c r="A104" s="15" t="s">
        <v>236</v>
      </c>
      <c r="B104" s="34" t="s">
        <v>24</v>
      </c>
      <c r="L104" s="15">
        <f t="shared" si="15"/>
        <v>0</v>
      </c>
      <c r="M104" s="17">
        <f t="shared" si="10"/>
        <v>0</v>
      </c>
      <c r="N104" s="17">
        <f t="shared" si="16"/>
        <v>0</v>
      </c>
      <c r="O104" s="17">
        <f t="shared" si="14"/>
        <v>0</v>
      </c>
      <c r="P104" s="17">
        <f t="shared" si="14"/>
        <v>0</v>
      </c>
      <c r="Q104" s="17">
        <f t="shared" si="14"/>
        <v>0</v>
      </c>
      <c r="S104" s="17">
        <f t="shared" si="13"/>
        <v>0</v>
      </c>
    </row>
    <row r="105" spans="1:19" x14ac:dyDescent="0.25">
      <c r="A105" s="15" t="s">
        <v>237</v>
      </c>
      <c r="B105" s="39" t="s">
        <v>676</v>
      </c>
      <c r="C105" s="24">
        <v>237</v>
      </c>
      <c r="D105" s="24">
        <v>139</v>
      </c>
      <c r="L105" s="15">
        <f t="shared" si="15"/>
        <v>193</v>
      </c>
      <c r="M105" s="17">
        <f t="shared" si="10"/>
        <v>57.9</v>
      </c>
      <c r="N105" s="17">
        <f t="shared" si="16"/>
        <v>46.199999999999996</v>
      </c>
      <c r="O105" s="17">
        <f t="shared" si="14"/>
        <v>27.719999999999995</v>
      </c>
      <c r="P105" s="17">
        <f t="shared" si="14"/>
        <v>11.549999999999999</v>
      </c>
      <c r="Q105" s="17">
        <f t="shared" si="14"/>
        <v>6.9299999999999988</v>
      </c>
      <c r="S105" s="17">
        <f t="shared" si="13"/>
        <v>11.700000000000003</v>
      </c>
    </row>
    <row r="106" spans="1:19" x14ac:dyDescent="0.25">
      <c r="A106" s="15" t="s">
        <v>238</v>
      </c>
      <c r="B106" s="39" t="s">
        <v>965</v>
      </c>
      <c r="C106" s="24">
        <v>162</v>
      </c>
      <c r="D106" s="24">
        <v>55</v>
      </c>
      <c r="L106" s="15">
        <f t="shared" si="15"/>
        <v>72</v>
      </c>
      <c r="M106" s="17">
        <f t="shared" si="10"/>
        <v>21.599999999999998</v>
      </c>
      <c r="N106" s="17">
        <f t="shared" si="16"/>
        <v>12.6</v>
      </c>
      <c r="O106" s="17">
        <f t="shared" si="14"/>
        <v>7.56</v>
      </c>
      <c r="P106" s="17">
        <f t="shared" si="14"/>
        <v>3.15</v>
      </c>
      <c r="Q106" s="17">
        <f t="shared" si="14"/>
        <v>1.89</v>
      </c>
      <c r="S106" s="17">
        <f t="shared" si="13"/>
        <v>8.9999999999999982</v>
      </c>
    </row>
    <row r="107" spans="1:19" x14ac:dyDescent="0.25">
      <c r="A107" s="15" t="s">
        <v>194</v>
      </c>
      <c r="B107" s="34" t="s">
        <v>199</v>
      </c>
      <c r="C107" s="24">
        <v>242</v>
      </c>
      <c r="D107" s="24">
        <v>137</v>
      </c>
      <c r="L107" s="15">
        <f t="shared" si="15"/>
        <v>253</v>
      </c>
      <c r="M107" s="17">
        <f t="shared" si="10"/>
        <v>75.899999999999991</v>
      </c>
      <c r="N107" s="17">
        <f t="shared" si="16"/>
        <v>64.399999999999991</v>
      </c>
      <c r="O107" s="17">
        <f t="shared" si="14"/>
        <v>38.639999999999993</v>
      </c>
      <c r="P107" s="17">
        <f t="shared" si="14"/>
        <v>16.099999999999998</v>
      </c>
      <c r="Q107" s="17">
        <f t="shared" si="14"/>
        <v>9.6599999999999984</v>
      </c>
      <c r="S107" s="17">
        <f t="shared" si="13"/>
        <v>11.5</v>
      </c>
    </row>
    <row r="108" spans="1:19" x14ac:dyDescent="0.25">
      <c r="A108" s="15" t="s">
        <v>498</v>
      </c>
      <c r="B108" s="39" t="s">
        <v>1240</v>
      </c>
      <c r="C108" s="24">
        <v>116</v>
      </c>
      <c r="D108" s="24">
        <v>66</v>
      </c>
      <c r="L108" s="15">
        <f t="shared" si="15"/>
        <v>0</v>
      </c>
      <c r="M108" s="17">
        <f t="shared" si="10"/>
        <v>0</v>
      </c>
      <c r="N108" s="17">
        <f t="shared" si="16"/>
        <v>0</v>
      </c>
      <c r="O108" s="17">
        <f t="shared" si="14"/>
        <v>0</v>
      </c>
      <c r="P108" s="17">
        <f t="shared" si="14"/>
        <v>0</v>
      </c>
      <c r="Q108" s="17">
        <f t="shared" si="14"/>
        <v>0</v>
      </c>
      <c r="S108" s="17">
        <f t="shared" si="13"/>
        <v>0</v>
      </c>
    </row>
    <row r="109" spans="1:19" x14ac:dyDescent="0.25">
      <c r="A109" s="15" t="s">
        <v>93</v>
      </c>
      <c r="B109" s="34" t="s">
        <v>552</v>
      </c>
      <c r="L109" s="15">
        <f t="shared" si="15"/>
        <v>283</v>
      </c>
      <c r="M109" s="17">
        <f t="shared" si="10"/>
        <v>84.899999999999991</v>
      </c>
      <c r="N109" s="17">
        <f t="shared" si="16"/>
        <v>56</v>
      </c>
      <c r="O109" s="17">
        <f t="shared" si="14"/>
        <v>33.6</v>
      </c>
      <c r="P109" s="17">
        <f t="shared" si="14"/>
        <v>14</v>
      </c>
      <c r="Q109" s="17">
        <f t="shared" si="14"/>
        <v>8.4</v>
      </c>
      <c r="S109" s="17">
        <f t="shared" si="13"/>
        <v>28.899999999999991</v>
      </c>
    </row>
    <row r="110" spans="1:19" x14ac:dyDescent="0.25">
      <c r="A110" s="15" t="s">
        <v>321</v>
      </c>
      <c r="B110" s="39" t="s">
        <v>677</v>
      </c>
      <c r="C110" s="24">
        <v>132</v>
      </c>
      <c r="D110" s="24">
        <v>92</v>
      </c>
      <c r="L110" s="15">
        <f t="shared" si="15"/>
        <v>138</v>
      </c>
      <c r="M110" s="17">
        <f t="shared" si="10"/>
        <v>41.4</v>
      </c>
      <c r="N110" s="17">
        <f t="shared" si="16"/>
        <v>31.499999999999996</v>
      </c>
      <c r="O110" s="17">
        <f t="shared" si="14"/>
        <v>18.899999999999999</v>
      </c>
      <c r="P110" s="17">
        <f t="shared" si="14"/>
        <v>7.8749999999999991</v>
      </c>
      <c r="Q110" s="17">
        <f t="shared" si="14"/>
        <v>4.7249999999999996</v>
      </c>
      <c r="S110" s="17">
        <f>M110-N110</f>
        <v>9.9000000000000021</v>
      </c>
    </row>
    <row r="111" spans="1:19" x14ac:dyDescent="0.25">
      <c r="A111" s="15" t="s">
        <v>194</v>
      </c>
      <c r="B111" s="39" t="s">
        <v>966</v>
      </c>
      <c r="C111" s="24">
        <v>153</v>
      </c>
      <c r="D111" s="24">
        <v>51</v>
      </c>
      <c r="L111" s="15">
        <f t="shared" si="15"/>
        <v>197</v>
      </c>
      <c r="M111" s="17">
        <f t="shared" si="10"/>
        <v>59.099999999999994</v>
      </c>
      <c r="N111" s="17">
        <f t="shared" si="16"/>
        <v>39.9</v>
      </c>
      <c r="O111" s="17">
        <f t="shared" si="14"/>
        <v>23.939999999999998</v>
      </c>
      <c r="P111" s="17">
        <f t="shared" si="14"/>
        <v>9.9749999999999996</v>
      </c>
      <c r="Q111" s="17">
        <f t="shared" si="14"/>
        <v>5.9849999999999994</v>
      </c>
      <c r="S111" s="17">
        <f>M111-N111</f>
        <v>19.199999999999996</v>
      </c>
    </row>
    <row r="112" spans="1:19" x14ac:dyDescent="0.25">
      <c r="A112" s="15" t="s">
        <v>239</v>
      </c>
      <c r="B112" s="34" t="s">
        <v>553</v>
      </c>
      <c r="L112" s="15">
        <f t="shared" si="15"/>
        <v>0</v>
      </c>
      <c r="M112" s="17">
        <f t="shared" si="10"/>
        <v>0</v>
      </c>
      <c r="N112" s="17">
        <f t="shared" si="16"/>
        <v>0</v>
      </c>
      <c r="O112" s="17">
        <f t="shared" si="14"/>
        <v>0</v>
      </c>
      <c r="P112" s="17">
        <f t="shared" si="14"/>
        <v>0</v>
      </c>
      <c r="Q112" s="17">
        <f t="shared" si="14"/>
        <v>0</v>
      </c>
      <c r="S112" s="17">
        <f>M112-N112</f>
        <v>0</v>
      </c>
    </row>
    <row r="113" spans="1:19" x14ac:dyDescent="0.25">
      <c r="A113" s="15" t="s">
        <v>44</v>
      </c>
      <c r="B113" s="39" t="s">
        <v>678</v>
      </c>
      <c r="C113" s="24">
        <v>79</v>
      </c>
      <c r="D113" s="24">
        <v>41</v>
      </c>
      <c r="L113" s="15">
        <f t="shared" si="15"/>
        <v>182</v>
      </c>
      <c r="M113" s="17">
        <f t="shared" si="10"/>
        <v>54.6</v>
      </c>
      <c r="N113" s="17">
        <f t="shared" si="16"/>
        <v>57.4</v>
      </c>
      <c r="O113" s="17">
        <f t="shared" si="14"/>
        <v>34.44</v>
      </c>
      <c r="P113" s="17">
        <f t="shared" si="14"/>
        <v>14.35</v>
      </c>
      <c r="Q113" s="17">
        <f t="shared" si="14"/>
        <v>8.61</v>
      </c>
      <c r="S113" s="17">
        <f t="shared" si="13"/>
        <v>-2.7999999999999972</v>
      </c>
    </row>
    <row r="114" spans="1:19" x14ac:dyDescent="0.25">
      <c r="A114" s="15" t="s">
        <v>240</v>
      </c>
      <c r="B114" s="39" t="s">
        <v>967</v>
      </c>
      <c r="C114" s="24">
        <v>45</v>
      </c>
      <c r="D114" s="24">
        <v>34</v>
      </c>
      <c r="L114" s="15">
        <f t="shared" si="15"/>
        <v>62</v>
      </c>
      <c r="M114" s="17">
        <f t="shared" si="10"/>
        <v>18.599999999999998</v>
      </c>
      <c r="N114" s="17">
        <f t="shared" si="16"/>
        <v>21.7</v>
      </c>
      <c r="O114" s="17">
        <f t="shared" si="14"/>
        <v>13.02</v>
      </c>
      <c r="P114" s="17">
        <f t="shared" si="14"/>
        <v>5.4249999999999998</v>
      </c>
      <c r="Q114" s="17">
        <f t="shared" si="14"/>
        <v>3.2549999999999999</v>
      </c>
      <c r="S114" s="17">
        <f t="shared" si="13"/>
        <v>-3.1000000000000014</v>
      </c>
    </row>
    <row r="115" spans="1:19" x14ac:dyDescent="0.25">
      <c r="A115" s="15" t="s">
        <v>194</v>
      </c>
      <c r="B115" s="34" t="s">
        <v>202</v>
      </c>
      <c r="C115" s="24">
        <v>194</v>
      </c>
      <c r="D115" s="24">
        <v>96</v>
      </c>
      <c r="L115" s="15">
        <f t="shared" si="15"/>
        <v>138</v>
      </c>
      <c r="M115" s="17">
        <f t="shared" si="10"/>
        <v>41.4</v>
      </c>
      <c r="N115" s="17">
        <f t="shared" si="16"/>
        <v>27.299999999999997</v>
      </c>
      <c r="O115" s="17">
        <f t="shared" si="14"/>
        <v>16.38</v>
      </c>
      <c r="P115" s="17">
        <f t="shared" si="14"/>
        <v>6.8249999999999993</v>
      </c>
      <c r="Q115" s="17">
        <f t="shared" si="14"/>
        <v>4.0949999999999998</v>
      </c>
      <c r="S115" s="17">
        <f t="shared" si="13"/>
        <v>14.100000000000001</v>
      </c>
    </row>
    <row r="116" spans="1:19" x14ac:dyDescent="0.25">
      <c r="A116" s="15" t="s">
        <v>45</v>
      </c>
      <c r="B116" s="34" t="s">
        <v>554</v>
      </c>
      <c r="L116" s="15">
        <f t="shared" si="15"/>
        <v>0</v>
      </c>
      <c r="M116" s="17">
        <f t="shared" si="10"/>
        <v>0</v>
      </c>
      <c r="N116" s="17">
        <f t="shared" si="16"/>
        <v>0</v>
      </c>
      <c r="O116" s="17">
        <f t="shared" si="14"/>
        <v>0</v>
      </c>
      <c r="P116" s="17">
        <f t="shared" si="14"/>
        <v>0</v>
      </c>
      <c r="Q116" s="17">
        <f t="shared" si="14"/>
        <v>0</v>
      </c>
      <c r="S116" s="17">
        <f t="shared" si="13"/>
        <v>0</v>
      </c>
    </row>
    <row r="117" spans="1:19" x14ac:dyDescent="0.25">
      <c r="A117" s="15" t="s">
        <v>241</v>
      </c>
      <c r="B117" s="39" t="s">
        <v>679</v>
      </c>
      <c r="C117" s="24">
        <v>128</v>
      </c>
      <c r="D117" s="24">
        <v>110</v>
      </c>
      <c r="L117" s="15">
        <f t="shared" si="15"/>
        <v>243</v>
      </c>
      <c r="M117" s="17">
        <f t="shared" si="10"/>
        <v>72.899999999999991</v>
      </c>
      <c r="N117" s="17">
        <f t="shared" si="16"/>
        <v>62.999999999999993</v>
      </c>
      <c r="O117" s="17">
        <f t="shared" si="14"/>
        <v>37.799999999999997</v>
      </c>
      <c r="P117" s="17">
        <f t="shared" si="14"/>
        <v>15.749999999999998</v>
      </c>
      <c r="Q117" s="17">
        <f t="shared" si="14"/>
        <v>9.4499999999999993</v>
      </c>
      <c r="S117" s="17">
        <f t="shared" si="13"/>
        <v>9.8999999999999986</v>
      </c>
    </row>
    <row r="118" spans="1:19" x14ac:dyDescent="0.25">
      <c r="A118" s="15" t="s">
        <v>194</v>
      </c>
      <c r="B118" s="39" t="s">
        <v>680</v>
      </c>
      <c r="C118" s="24">
        <v>128</v>
      </c>
      <c r="D118" s="24">
        <v>110</v>
      </c>
      <c r="L118" s="15">
        <f t="shared" si="15"/>
        <v>74</v>
      </c>
      <c r="M118" s="17">
        <f t="shared" si="10"/>
        <v>22.2</v>
      </c>
      <c r="N118" s="17">
        <f t="shared" si="16"/>
        <v>16.799999999999997</v>
      </c>
      <c r="O118" s="17">
        <f t="shared" si="14"/>
        <v>10.079999999999998</v>
      </c>
      <c r="P118" s="17">
        <f t="shared" si="14"/>
        <v>4.1999999999999993</v>
      </c>
      <c r="Q118" s="17">
        <f t="shared" si="14"/>
        <v>2.5199999999999996</v>
      </c>
      <c r="S118" s="17">
        <f t="shared" si="13"/>
        <v>5.4000000000000021</v>
      </c>
    </row>
    <row r="119" spans="1:19" x14ac:dyDescent="0.25">
      <c r="A119" s="15" t="s">
        <v>46</v>
      </c>
      <c r="B119" s="39" t="s">
        <v>681</v>
      </c>
      <c r="C119" s="24">
        <v>128</v>
      </c>
      <c r="D119" s="24">
        <v>110</v>
      </c>
      <c r="L119" s="15">
        <f t="shared" si="15"/>
        <v>0</v>
      </c>
      <c r="M119" s="17">
        <f t="shared" si="10"/>
        <v>0</v>
      </c>
      <c r="N119" s="17">
        <f t="shared" si="16"/>
        <v>0</v>
      </c>
      <c r="O119" s="17">
        <f t="shared" si="14"/>
        <v>0</v>
      </c>
      <c r="P119" s="17">
        <f t="shared" si="14"/>
        <v>0</v>
      </c>
      <c r="Q119" s="17">
        <f t="shared" si="14"/>
        <v>0</v>
      </c>
      <c r="S119" s="17">
        <f t="shared" si="13"/>
        <v>0</v>
      </c>
    </row>
    <row r="120" spans="1:19" x14ac:dyDescent="0.25">
      <c r="A120" s="15" t="s">
        <v>242</v>
      </c>
      <c r="B120" s="39" t="s">
        <v>968</v>
      </c>
      <c r="C120" s="24">
        <v>121</v>
      </c>
      <c r="D120" s="24">
        <v>90</v>
      </c>
      <c r="L120" s="15">
        <f t="shared" si="15"/>
        <v>129</v>
      </c>
      <c r="M120" s="17">
        <f t="shared" si="10"/>
        <v>38.699999999999996</v>
      </c>
      <c r="N120" s="17">
        <f t="shared" si="16"/>
        <v>28</v>
      </c>
      <c r="O120" s="17">
        <f t="shared" si="14"/>
        <v>16.8</v>
      </c>
      <c r="P120" s="17">
        <f t="shared" si="14"/>
        <v>7</v>
      </c>
      <c r="Q120" s="17">
        <f t="shared" si="14"/>
        <v>4.2</v>
      </c>
      <c r="S120" s="17">
        <f t="shared" si="13"/>
        <v>10.699999999999996</v>
      </c>
    </row>
    <row r="121" spans="1:19" x14ac:dyDescent="0.25">
      <c r="A121" s="15" t="s">
        <v>499</v>
      </c>
      <c r="B121" s="34" t="s">
        <v>555</v>
      </c>
      <c r="L121" s="15">
        <f t="shared" si="15"/>
        <v>101</v>
      </c>
      <c r="M121" s="17">
        <f t="shared" si="10"/>
        <v>30.299999999999997</v>
      </c>
      <c r="N121" s="17">
        <f t="shared" si="16"/>
        <v>23.799999999999997</v>
      </c>
      <c r="O121" s="17">
        <f t="shared" si="14"/>
        <v>14.279999999999998</v>
      </c>
      <c r="P121" s="17">
        <f t="shared" si="14"/>
        <v>5.9499999999999993</v>
      </c>
      <c r="Q121" s="17">
        <f t="shared" si="14"/>
        <v>3.5699999999999994</v>
      </c>
      <c r="S121" s="17">
        <f t="shared" si="13"/>
        <v>6.5</v>
      </c>
    </row>
    <row r="122" spans="1:19" x14ac:dyDescent="0.25">
      <c r="A122" s="15" t="s">
        <v>243</v>
      </c>
      <c r="B122" s="39" t="s">
        <v>682</v>
      </c>
      <c r="C122" s="24">
        <v>177</v>
      </c>
      <c r="D122" s="24">
        <v>95</v>
      </c>
      <c r="L122" s="15">
        <f t="shared" si="15"/>
        <v>0</v>
      </c>
      <c r="M122" s="17">
        <f t="shared" si="10"/>
        <v>0</v>
      </c>
      <c r="N122" s="17">
        <f t="shared" si="16"/>
        <v>0</v>
      </c>
      <c r="O122" s="17">
        <f t="shared" si="14"/>
        <v>0</v>
      </c>
      <c r="P122" s="17">
        <f t="shared" si="14"/>
        <v>0</v>
      </c>
      <c r="Q122" s="17">
        <f t="shared" si="14"/>
        <v>0</v>
      </c>
      <c r="S122" s="17">
        <f t="shared" si="13"/>
        <v>0</v>
      </c>
    </row>
    <row r="123" spans="1:19" x14ac:dyDescent="0.25">
      <c r="A123" s="15" t="s">
        <v>194</v>
      </c>
      <c r="B123" s="39" t="s">
        <v>969</v>
      </c>
      <c r="C123" s="24">
        <v>46</v>
      </c>
      <c r="D123" s="24">
        <v>37</v>
      </c>
      <c r="L123" s="15">
        <f t="shared" si="15"/>
        <v>152</v>
      </c>
      <c r="M123" s="17">
        <f t="shared" si="10"/>
        <v>45.6</v>
      </c>
      <c r="N123" s="17">
        <f t="shared" si="16"/>
        <v>38.5</v>
      </c>
      <c r="O123" s="17">
        <f t="shared" si="14"/>
        <v>23.099999999999998</v>
      </c>
      <c r="P123" s="17">
        <f t="shared" si="14"/>
        <v>9.625</v>
      </c>
      <c r="Q123" s="17">
        <f t="shared" si="14"/>
        <v>5.7749999999999995</v>
      </c>
      <c r="S123" s="17">
        <f t="shared" si="13"/>
        <v>7.1000000000000014</v>
      </c>
    </row>
    <row r="124" spans="1:19" x14ac:dyDescent="0.25">
      <c r="A124" s="15" t="s">
        <v>47</v>
      </c>
      <c r="B124" s="34" t="s">
        <v>556</v>
      </c>
      <c r="C124" s="24">
        <v>146</v>
      </c>
      <c r="D124" s="24">
        <v>70</v>
      </c>
      <c r="L124" s="15">
        <f t="shared" si="15"/>
        <v>117</v>
      </c>
      <c r="M124" s="17">
        <f t="shared" si="10"/>
        <v>35.1</v>
      </c>
      <c r="N124" s="17">
        <f t="shared" si="16"/>
        <v>35</v>
      </c>
      <c r="O124" s="17">
        <f t="shared" si="14"/>
        <v>21</v>
      </c>
      <c r="P124" s="17">
        <f t="shared" si="14"/>
        <v>8.75</v>
      </c>
      <c r="Q124" s="17">
        <f t="shared" si="14"/>
        <v>5.25</v>
      </c>
      <c r="S124" s="17">
        <f t="shared" si="13"/>
        <v>0.10000000000000142</v>
      </c>
    </row>
    <row r="125" spans="1:19" x14ac:dyDescent="0.25">
      <c r="A125" s="15" t="s">
        <v>244</v>
      </c>
      <c r="B125" s="34" t="s">
        <v>557</v>
      </c>
      <c r="L125" s="15">
        <f t="shared" si="15"/>
        <v>166</v>
      </c>
      <c r="M125" s="17">
        <f t="shared" si="10"/>
        <v>49.8</v>
      </c>
      <c r="N125" s="17">
        <f t="shared" si="16"/>
        <v>38.5</v>
      </c>
      <c r="O125" s="17">
        <f t="shared" si="14"/>
        <v>23.099999999999998</v>
      </c>
      <c r="P125" s="17">
        <f t="shared" si="14"/>
        <v>9.625</v>
      </c>
      <c r="Q125" s="17">
        <f t="shared" si="14"/>
        <v>5.7749999999999995</v>
      </c>
      <c r="S125" s="17">
        <f t="shared" si="13"/>
        <v>11.299999999999997</v>
      </c>
    </row>
    <row r="126" spans="1:19" x14ac:dyDescent="0.25">
      <c r="A126" s="15" t="s">
        <v>194</v>
      </c>
      <c r="B126" s="39" t="s">
        <v>683</v>
      </c>
      <c r="C126" s="24">
        <v>282</v>
      </c>
      <c r="D126" s="24">
        <v>91</v>
      </c>
      <c r="L126" s="15">
        <f t="shared" si="15"/>
        <v>93</v>
      </c>
      <c r="M126" s="17">
        <f t="shared" si="10"/>
        <v>27.9</v>
      </c>
      <c r="N126" s="17">
        <f t="shared" si="16"/>
        <v>21</v>
      </c>
      <c r="O126" s="17">
        <f t="shared" si="14"/>
        <v>12.6</v>
      </c>
      <c r="P126" s="17">
        <f t="shared" si="14"/>
        <v>5.25</v>
      </c>
      <c r="Q126" s="17">
        <f t="shared" si="14"/>
        <v>3.15</v>
      </c>
      <c r="S126" s="17">
        <f t="shared" si="13"/>
        <v>6.8999999999999986</v>
      </c>
    </row>
    <row r="127" spans="1:19" x14ac:dyDescent="0.25">
      <c r="A127" s="15" t="s">
        <v>48</v>
      </c>
      <c r="B127" s="34" t="s">
        <v>30</v>
      </c>
      <c r="L127" s="15">
        <f t="shared" si="15"/>
        <v>121</v>
      </c>
      <c r="M127" s="17">
        <f t="shared" si="10"/>
        <v>36.299999999999997</v>
      </c>
      <c r="N127" s="17">
        <f t="shared" si="16"/>
        <v>28</v>
      </c>
      <c r="O127" s="17">
        <f t="shared" si="14"/>
        <v>16.8</v>
      </c>
      <c r="P127" s="17">
        <f t="shared" si="14"/>
        <v>7</v>
      </c>
      <c r="Q127" s="17">
        <f t="shared" si="14"/>
        <v>4.2</v>
      </c>
      <c r="S127" s="17">
        <f t="shared" si="13"/>
        <v>8.2999999999999972</v>
      </c>
    </row>
    <row r="128" spans="1:19" x14ac:dyDescent="0.25">
      <c r="A128" s="15" t="s">
        <v>245</v>
      </c>
      <c r="B128" s="39" t="s">
        <v>684</v>
      </c>
      <c r="C128" s="24">
        <v>127</v>
      </c>
      <c r="D128" s="24">
        <v>66</v>
      </c>
      <c r="L128" s="15">
        <f t="shared" si="15"/>
        <v>82</v>
      </c>
      <c r="M128" s="17">
        <f t="shared" si="10"/>
        <v>24.599999999999998</v>
      </c>
      <c r="N128" s="17">
        <f t="shared" si="16"/>
        <v>23.099999999999998</v>
      </c>
      <c r="O128" s="17">
        <f t="shared" si="14"/>
        <v>13.859999999999998</v>
      </c>
      <c r="P128" s="17">
        <f t="shared" si="14"/>
        <v>5.7749999999999995</v>
      </c>
      <c r="Q128" s="17">
        <f t="shared" si="14"/>
        <v>3.4649999999999994</v>
      </c>
      <c r="S128" s="17">
        <f t="shared" si="13"/>
        <v>1.5</v>
      </c>
    </row>
    <row r="129" spans="1:19" x14ac:dyDescent="0.25">
      <c r="A129" s="15" t="s">
        <v>194</v>
      </c>
      <c r="B129" s="39" t="s">
        <v>970</v>
      </c>
      <c r="C129" s="24">
        <v>54</v>
      </c>
      <c r="D129" s="24">
        <v>18</v>
      </c>
      <c r="L129" s="15">
        <f t="shared" si="15"/>
        <v>0</v>
      </c>
      <c r="M129" s="17">
        <f t="shared" si="10"/>
        <v>0</v>
      </c>
      <c r="N129" s="17">
        <f t="shared" si="16"/>
        <v>0</v>
      </c>
      <c r="O129" s="17">
        <f t="shared" si="14"/>
        <v>0</v>
      </c>
      <c r="P129" s="17">
        <f t="shared" si="14"/>
        <v>0</v>
      </c>
      <c r="Q129" s="17">
        <f t="shared" si="14"/>
        <v>0</v>
      </c>
      <c r="S129" s="17">
        <f t="shared" si="13"/>
        <v>0</v>
      </c>
    </row>
    <row r="130" spans="1:19" x14ac:dyDescent="0.25">
      <c r="A130" s="15" t="s">
        <v>49</v>
      </c>
      <c r="B130" s="34" t="s">
        <v>210</v>
      </c>
      <c r="C130" s="24">
        <v>161</v>
      </c>
      <c r="D130" s="24">
        <v>92</v>
      </c>
      <c r="L130" s="15">
        <f t="shared" si="15"/>
        <v>153</v>
      </c>
      <c r="M130" s="17">
        <f t="shared" si="10"/>
        <v>45.9</v>
      </c>
      <c r="N130" s="17">
        <f t="shared" si="16"/>
        <v>30.099999999999998</v>
      </c>
      <c r="O130" s="17">
        <f t="shared" si="14"/>
        <v>18.059999999999999</v>
      </c>
      <c r="P130" s="17">
        <f t="shared" si="14"/>
        <v>7.5249999999999995</v>
      </c>
      <c r="Q130" s="17">
        <f t="shared" si="14"/>
        <v>4.5149999999999997</v>
      </c>
      <c r="S130" s="17">
        <f t="shared" si="13"/>
        <v>15.8</v>
      </c>
    </row>
    <row r="131" spans="1:19" x14ac:dyDescent="0.25">
      <c r="A131" s="15" t="s">
        <v>246</v>
      </c>
      <c r="B131" s="34" t="s">
        <v>31</v>
      </c>
      <c r="L131" s="15">
        <f t="shared" si="15"/>
        <v>262</v>
      </c>
      <c r="M131" s="17">
        <f t="shared" si="10"/>
        <v>78.599999999999994</v>
      </c>
      <c r="N131" s="17">
        <f t="shared" si="16"/>
        <v>37.099999999999994</v>
      </c>
      <c r="O131" s="17">
        <f t="shared" si="14"/>
        <v>22.259999999999994</v>
      </c>
      <c r="P131" s="17">
        <f t="shared" si="14"/>
        <v>9.2749999999999986</v>
      </c>
      <c r="Q131" s="17">
        <f t="shared" si="14"/>
        <v>5.5649999999999986</v>
      </c>
      <c r="S131" s="17">
        <f t="shared" si="13"/>
        <v>41.5</v>
      </c>
    </row>
    <row r="132" spans="1:19" x14ac:dyDescent="0.25">
      <c r="A132" s="15" t="s">
        <v>194</v>
      </c>
      <c r="B132" s="39" t="s">
        <v>685</v>
      </c>
      <c r="C132" s="24">
        <v>203</v>
      </c>
      <c r="D132" s="24">
        <v>80</v>
      </c>
      <c r="L132" s="15">
        <f t="shared" si="15"/>
        <v>0</v>
      </c>
      <c r="M132" s="17">
        <f t="shared" si="10"/>
        <v>0</v>
      </c>
      <c r="N132" s="17">
        <f t="shared" si="16"/>
        <v>0</v>
      </c>
      <c r="O132" s="17">
        <f t="shared" si="14"/>
        <v>0</v>
      </c>
      <c r="P132" s="17">
        <f t="shared" si="14"/>
        <v>0</v>
      </c>
      <c r="Q132" s="17">
        <f t="shared" si="14"/>
        <v>0</v>
      </c>
      <c r="S132" s="17">
        <f t="shared" si="13"/>
        <v>0</v>
      </c>
    </row>
    <row r="133" spans="1:19" x14ac:dyDescent="0.25">
      <c r="A133" s="15" t="s">
        <v>50</v>
      </c>
      <c r="B133" s="39" t="s">
        <v>971</v>
      </c>
      <c r="C133" s="24">
        <v>93</v>
      </c>
      <c r="D133" s="24">
        <v>45</v>
      </c>
      <c r="L133" s="15">
        <f t="shared" si="15"/>
        <v>163</v>
      </c>
      <c r="M133" s="17">
        <f t="shared" ref="M133:M196" si="17">$M$4*L133</f>
        <v>48.9</v>
      </c>
      <c r="N133" s="17">
        <f t="shared" si="16"/>
        <v>37.799999999999997</v>
      </c>
      <c r="O133" s="17">
        <f t="shared" si="14"/>
        <v>22.679999999999996</v>
      </c>
      <c r="P133" s="17">
        <f t="shared" si="14"/>
        <v>9.4499999999999993</v>
      </c>
      <c r="Q133" s="17">
        <f t="shared" si="14"/>
        <v>5.669999999999999</v>
      </c>
      <c r="S133" s="17">
        <f t="shared" si="13"/>
        <v>11.100000000000001</v>
      </c>
    </row>
    <row r="134" spans="1:19" x14ac:dyDescent="0.25">
      <c r="A134" s="15" t="s">
        <v>247</v>
      </c>
      <c r="B134" s="34" t="s">
        <v>213</v>
      </c>
      <c r="C134" s="24">
        <v>140</v>
      </c>
      <c r="D134" s="24">
        <v>57</v>
      </c>
      <c r="L134" s="15">
        <f t="shared" ref="L134:L165" si="18">SUM(C157:D157)</f>
        <v>239</v>
      </c>
      <c r="M134" s="17">
        <f t="shared" si="17"/>
        <v>71.7</v>
      </c>
      <c r="N134" s="17">
        <f t="shared" ref="N134:N165" si="19">N$4*D157</f>
        <v>41.3</v>
      </c>
      <c r="O134" s="17">
        <f t="shared" si="14"/>
        <v>24.779999999999998</v>
      </c>
      <c r="P134" s="17">
        <f t="shared" si="14"/>
        <v>10.324999999999999</v>
      </c>
      <c r="Q134" s="17">
        <f t="shared" si="14"/>
        <v>6.1949999999999994</v>
      </c>
      <c r="S134" s="17">
        <f t="shared" si="13"/>
        <v>30.400000000000006</v>
      </c>
    </row>
    <row r="135" spans="1:19" x14ac:dyDescent="0.25">
      <c r="A135" s="15" t="s">
        <v>194</v>
      </c>
      <c r="B135" s="34" t="s">
        <v>32</v>
      </c>
      <c r="L135" s="15">
        <f t="shared" si="18"/>
        <v>205</v>
      </c>
      <c r="M135" s="17">
        <f t="shared" si="17"/>
        <v>61.5</v>
      </c>
      <c r="N135" s="17">
        <f t="shared" si="19"/>
        <v>44.8</v>
      </c>
      <c r="O135" s="17">
        <f t="shared" si="14"/>
        <v>26.88</v>
      </c>
      <c r="P135" s="17">
        <f t="shared" si="14"/>
        <v>11.2</v>
      </c>
      <c r="Q135" s="17">
        <f t="shared" si="14"/>
        <v>6.72</v>
      </c>
      <c r="S135" s="17">
        <f t="shared" si="13"/>
        <v>16.700000000000003</v>
      </c>
    </row>
    <row r="136" spans="1:19" x14ac:dyDescent="0.25">
      <c r="A136" s="15" t="s">
        <v>51</v>
      </c>
      <c r="B136" s="39" t="s">
        <v>686</v>
      </c>
      <c r="C136" s="24">
        <v>100</v>
      </c>
      <c r="D136" s="24">
        <v>82</v>
      </c>
      <c r="L136" s="15">
        <f t="shared" si="18"/>
        <v>250</v>
      </c>
      <c r="M136" s="17">
        <f t="shared" si="17"/>
        <v>75</v>
      </c>
      <c r="N136" s="17">
        <f t="shared" si="19"/>
        <v>30.799999999999997</v>
      </c>
      <c r="O136" s="17">
        <f t="shared" si="14"/>
        <v>18.479999999999997</v>
      </c>
      <c r="P136" s="17">
        <f t="shared" si="14"/>
        <v>7.6999999999999993</v>
      </c>
      <c r="Q136" s="17">
        <f t="shared" si="14"/>
        <v>4.6199999999999992</v>
      </c>
      <c r="S136" s="17">
        <f t="shared" ref="S136:S162" si="20">M136-N136</f>
        <v>44.2</v>
      </c>
    </row>
    <row r="137" spans="1:19" x14ac:dyDescent="0.25">
      <c r="A137" s="15" t="s">
        <v>248</v>
      </c>
      <c r="B137" s="39" t="s">
        <v>972</v>
      </c>
      <c r="C137" s="24">
        <v>31</v>
      </c>
      <c r="D137" s="24">
        <v>31</v>
      </c>
      <c r="L137" s="15">
        <f t="shared" si="18"/>
        <v>0</v>
      </c>
      <c r="M137" s="17">
        <f t="shared" si="17"/>
        <v>0</v>
      </c>
      <c r="N137" s="17">
        <f t="shared" si="19"/>
        <v>0</v>
      </c>
      <c r="O137" s="17">
        <f t="shared" si="14"/>
        <v>0</v>
      </c>
      <c r="P137" s="17">
        <f t="shared" si="14"/>
        <v>0</v>
      </c>
      <c r="Q137" s="17">
        <f t="shared" si="14"/>
        <v>0</v>
      </c>
      <c r="S137" s="17">
        <f t="shared" si="20"/>
        <v>0</v>
      </c>
    </row>
    <row r="138" spans="1:19" x14ac:dyDescent="0.25">
      <c r="A138" s="15" t="s">
        <v>194</v>
      </c>
      <c r="B138" s="34" t="s">
        <v>215</v>
      </c>
      <c r="C138" s="24">
        <v>99</v>
      </c>
      <c r="D138" s="24">
        <v>39</v>
      </c>
      <c r="L138" s="15">
        <f t="shared" si="18"/>
        <v>140</v>
      </c>
      <c r="M138" s="17">
        <f t="shared" si="17"/>
        <v>42</v>
      </c>
      <c r="N138" s="17">
        <f t="shared" si="19"/>
        <v>41.3</v>
      </c>
      <c r="O138" s="17">
        <f t="shared" si="14"/>
        <v>24.779999999999998</v>
      </c>
      <c r="P138" s="17">
        <f t="shared" si="14"/>
        <v>10.324999999999999</v>
      </c>
      <c r="Q138" s="17">
        <f t="shared" si="14"/>
        <v>6.1949999999999994</v>
      </c>
      <c r="S138" s="17">
        <f t="shared" si="20"/>
        <v>0.70000000000000284</v>
      </c>
    </row>
    <row r="139" spans="1:19" x14ac:dyDescent="0.25">
      <c r="A139" s="15" t="s">
        <v>52</v>
      </c>
      <c r="B139" s="34" t="s">
        <v>33</v>
      </c>
      <c r="L139" s="15">
        <f t="shared" si="18"/>
        <v>166</v>
      </c>
      <c r="M139" s="17">
        <f t="shared" si="17"/>
        <v>49.8</v>
      </c>
      <c r="N139" s="17">
        <f t="shared" si="19"/>
        <v>40.599999999999994</v>
      </c>
      <c r="O139" s="17">
        <f t="shared" si="14"/>
        <v>24.359999999999996</v>
      </c>
      <c r="P139" s="17">
        <f t="shared" si="14"/>
        <v>10.149999999999999</v>
      </c>
      <c r="Q139" s="17">
        <f t="shared" si="14"/>
        <v>6.089999999999999</v>
      </c>
      <c r="S139" s="17">
        <f t="shared" si="20"/>
        <v>9.2000000000000028</v>
      </c>
    </row>
    <row r="140" spans="1:19" x14ac:dyDescent="0.25">
      <c r="A140" s="15" t="s">
        <v>500</v>
      </c>
      <c r="B140" s="39" t="s">
        <v>687</v>
      </c>
      <c r="C140" s="24">
        <v>153</v>
      </c>
      <c r="D140" s="24">
        <v>90</v>
      </c>
      <c r="L140" s="15">
        <f t="shared" si="18"/>
        <v>0</v>
      </c>
      <c r="M140" s="17">
        <f t="shared" si="17"/>
        <v>0</v>
      </c>
      <c r="N140" s="17">
        <f t="shared" si="19"/>
        <v>0</v>
      </c>
      <c r="O140" s="17">
        <f t="shared" si="14"/>
        <v>0</v>
      </c>
      <c r="P140" s="17">
        <f t="shared" si="14"/>
        <v>0</v>
      </c>
      <c r="Q140" s="17">
        <f t="shared" si="14"/>
        <v>0</v>
      </c>
      <c r="S140" s="17">
        <f t="shared" si="20"/>
        <v>0</v>
      </c>
    </row>
    <row r="141" spans="1:19" x14ac:dyDescent="0.25">
      <c r="A141" s="15" t="s">
        <v>194</v>
      </c>
      <c r="B141" s="39" t="s">
        <v>973</v>
      </c>
      <c r="C141" s="24">
        <v>50</v>
      </c>
      <c r="D141" s="24">
        <v>24</v>
      </c>
      <c r="L141" s="15">
        <f t="shared" si="18"/>
        <v>257</v>
      </c>
      <c r="M141" s="17">
        <f t="shared" si="17"/>
        <v>77.099999999999994</v>
      </c>
      <c r="N141" s="17">
        <f t="shared" si="19"/>
        <v>51.099999999999994</v>
      </c>
      <c r="O141" s="17">
        <f t="shared" si="14"/>
        <v>30.659999999999997</v>
      </c>
      <c r="P141" s="17">
        <f t="shared" si="14"/>
        <v>12.774999999999999</v>
      </c>
      <c r="Q141" s="17">
        <f t="shared" si="14"/>
        <v>7.6649999999999991</v>
      </c>
      <c r="S141" s="17">
        <f t="shared" si="20"/>
        <v>26</v>
      </c>
    </row>
    <row r="142" spans="1:19" x14ac:dyDescent="0.25">
      <c r="A142" s="15" t="s">
        <v>99</v>
      </c>
      <c r="B142" s="34" t="s">
        <v>34</v>
      </c>
      <c r="L142" s="15">
        <f t="shared" si="18"/>
        <v>96</v>
      </c>
      <c r="M142" s="17">
        <f t="shared" si="17"/>
        <v>28.799999999999997</v>
      </c>
      <c r="N142" s="17">
        <f t="shared" si="19"/>
        <v>27.299999999999997</v>
      </c>
      <c r="O142" s="17">
        <f t="shared" si="14"/>
        <v>16.38</v>
      </c>
      <c r="P142" s="17">
        <f t="shared" si="14"/>
        <v>6.8249999999999993</v>
      </c>
      <c r="Q142" s="17">
        <f t="shared" si="14"/>
        <v>4.0949999999999998</v>
      </c>
      <c r="S142" s="17">
        <f t="shared" si="20"/>
        <v>1.5</v>
      </c>
    </row>
    <row r="143" spans="1:19" x14ac:dyDescent="0.25">
      <c r="A143" s="15" t="s">
        <v>327</v>
      </c>
      <c r="B143" s="39" t="s">
        <v>688</v>
      </c>
      <c r="C143" s="24">
        <v>89</v>
      </c>
      <c r="D143" s="24">
        <v>40</v>
      </c>
      <c r="L143" s="15">
        <f t="shared" si="18"/>
        <v>107</v>
      </c>
      <c r="M143" s="17">
        <f t="shared" si="17"/>
        <v>32.1</v>
      </c>
      <c r="N143" s="17">
        <f t="shared" si="19"/>
        <v>30.099999999999998</v>
      </c>
      <c r="O143" s="17">
        <f t="shared" si="14"/>
        <v>18.059999999999999</v>
      </c>
      <c r="P143" s="17">
        <f t="shared" si="14"/>
        <v>7.5249999999999995</v>
      </c>
      <c r="Q143" s="17">
        <f t="shared" si="14"/>
        <v>4.5149999999999997</v>
      </c>
      <c r="S143" s="17">
        <f t="shared" si="20"/>
        <v>2.0000000000000036</v>
      </c>
    </row>
    <row r="144" spans="1:19" x14ac:dyDescent="0.25">
      <c r="A144" s="15" t="s">
        <v>328</v>
      </c>
      <c r="B144" s="39" t="s">
        <v>974</v>
      </c>
      <c r="C144" s="24">
        <v>67</v>
      </c>
      <c r="D144" s="24">
        <v>34</v>
      </c>
      <c r="L144" s="15">
        <f t="shared" si="18"/>
        <v>96</v>
      </c>
      <c r="M144" s="17">
        <f t="shared" si="17"/>
        <v>28.799999999999997</v>
      </c>
      <c r="N144" s="17">
        <f t="shared" si="19"/>
        <v>27.299999999999997</v>
      </c>
      <c r="O144" s="17">
        <f t="shared" si="14"/>
        <v>16.38</v>
      </c>
      <c r="P144" s="17">
        <f t="shared" si="14"/>
        <v>6.8249999999999993</v>
      </c>
      <c r="Q144" s="17">
        <f t="shared" si="14"/>
        <v>4.0949999999999998</v>
      </c>
      <c r="S144" s="17">
        <f t="shared" si="20"/>
        <v>1.5</v>
      </c>
    </row>
    <row r="145" spans="1:19" x14ac:dyDescent="0.25">
      <c r="A145" s="15" t="s">
        <v>329</v>
      </c>
      <c r="B145" s="34" t="s">
        <v>559</v>
      </c>
      <c r="L145" s="15">
        <f t="shared" si="18"/>
        <v>107</v>
      </c>
      <c r="M145" s="17">
        <f t="shared" si="17"/>
        <v>32.1</v>
      </c>
      <c r="N145" s="17">
        <f t="shared" si="19"/>
        <v>30.099999999999998</v>
      </c>
      <c r="O145" s="17">
        <f t="shared" si="14"/>
        <v>18.059999999999999</v>
      </c>
      <c r="P145" s="17">
        <f t="shared" si="14"/>
        <v>7.5249999999999995</v>
      </c>
      <c r="Q145" s="17">
        <f t="shared" si="14"/>
        <v>4.5149999999999997</v>
      </c>
      <c r="S145" s="17">
        <f t="shared" si="20"/>
        <v>2.0000000000000036</v>
      </c>
    </row>
    <row r="146" spans="1:19" x14ac:dyDescent="0.25">
      <c r="A146" s="15" t="s">
        <v>330</v>
      </c>
      <c r="B146" s="39" t="s">
        <v>689</v>
      </c>
      <c r="C146" s="24">
        <v>97</v>
      </c>
      <c r="D146" s="24">
        <v>55</v>
      </c>
      <c r="L146" s="15">
        <f t="shared" si="18"/>
        <v>107</v>
      </c>
      <c r="M146" s="17">
        <f t="shared" si="17"/>
        <v>32.1</v>
      </c>
      <c r="N146" s="17">
        <f t="shared" si="19"/>
        <v>30.099999999999998</v>
      </c>
      <c r="O146" s="17">
        <f t="shared" si="14"/>
        <v>18.059999999999999</v>
      </c>
      <c r="P146" s="17">
        <f t="shared" si="14"/>
        <v>7.5249999999999995</v>
      </c>
      <c r="Q146" s="17">
        <f t="shared" si="14"/>
        <v>4.5149999999999997</v>
      </c>
      <c r="S146" s="17">
        <f t="shared" si="20"/>
        <v>2.0000000000000036</v>
      </c>
    </row>
    <row r="147" spans="1:19" x14ac:dyDescent="0.25">
      <c r="A147" s="15" t="s">
        <v>194</v>
      </c>
      <c r="B147" s="39" t="s">
        <v>690</v>
      </c>
      <c r="C147" s="24">
        <v>67</v>
      </c>
      <c r="D147" s="24">
        <v>50</v>
      </c>
      <c r="L147" s="15">
        <f t="shared" si="18"/>
        <v>96</v>
      </c>
      <c r="M147" s="17">
        <f t="shared" si="17"/>
        <v>28.799999999999997</v>
      </c>
      <c r="N147" s="17">
        <f t="shared" si="19"/>
        <v>27.299999999999997</v>
      </c>
      <c r="O147" s="17">
        <f t="shared" si="14"/>
        <v>16.38</v>
      </c>
      <c r="P147" s="17">
        <f t="shared" si="14"/>
        <v>6.8249999999999993</v>
      </c>
      <c r="Q147" s="17">
        <f t="shared" si="14"/>
        <v>4.0949999999999998</v>
      </c>
      <c r="S147" s="17">
        <f t="shared" si="20"/>
        <v>1.5</v>
      </c>
    </row>
    <row r="148" spans="1:19" x14ac:dyDescent="0.25">
      <c r="A148" s="15" t="s">
        <v>53</v>
      </c>
      <c r="B148" s="39" t="s">
        <v>691</v>
      </c>
      <c r="C148" s="24">
        <v>111</v>
      </c>
      <c r="D148" s="24">
        <v>55</v>
      </c>
      <c r="L148" s="15">
        <f t="shared" si="18"/>
        <v>77</v>
      </c>
      <c r="M148" s="17">
        <f t="shared" si="17"/>
        <v>23.099999999999998</v>
      </c>
      <c r="N148" s="17">
        <f t="shared" si="19"/>
        <v>24.5</v>
      </c>
      <c r="O148" s="17">
        <f t="shared" si="14"/>
        <v>14.7</v>
      </c>
      <c r="P148" s="17">
        <f t="shared" si="14"/>
        <v>6.125</v>
      </c>
      <c r="Q148" s="17">
        <f t="shared" si="14"/>
        <v>3.6749999999999998</v>
      </c>
      <c r="S148" s="17">
        <f t="shared" si="20"/>
        <v>-1.4000000000000021</v>
      </c>
    </row>
    <row r="149" spans="1:19" x14ac:dyDescent="0.25">
      <c r="A149" s="15" t="s">
        <v>249</v>
      </c>
      <c r="B149" s="39" t="s">
        <v>692</v>
      </c>
      <c r="C149" s="24">
        <v>63</v>
      </c>
      <c r="D149" s="24">
        <v>30</v>
      </c>
      <c r="L149" s="15">
        <f t="shared" si="18"/>
        <v>0</v>
      </c>
      <c r="M149" s="17">
        <f t="shared" si="17"/>
        <v>0</v>
      </c>
      <c r="N149" s="17">
        <f t="shared" si="19"/>
        <v>0</v>
      </c>
      <c r="O149" s="17">
        <f t="shared" si="14"/>
        <v>0</v>
      </c>
      <c r="P149" s="17">
        <f t="shared" si="14"/>
        <v>0</v>
      </c>
      <c r="Q149" s="17">
        <f t="shared" si="14"/>
        <v>0</v>
      </c>
      <c r="S149" s="17">
        <f t="shared" si="20"/>
        <v>0</v>
      </c>
    </row>
    <row r="150" spans="1:19" x14ac:dyDescent="0.25">
      <c r="A150" s="15" t="s">
        <v>194</v>
      </c>
      <c r="B150" s="39" t="s">
        <v>693</v>
      </c>
      <c r="C150" s="24">
        <v>81</v>
      </c>
      <c r="D150" s="24">
        <v>40</v>
      </c>
      <c r="L150" s="15">
        <f t="shared" si="18"/>
        <v>226</v>
      </c>
      <c r="M150" s="17">
        <f t="shared" si="17"/>
        <v>67.8</v>
      </c>
      <c r="N150" s="17">
        <f t="shared" si="19"/>
        <v>46.199999999999996</v>
      </c>
      <c r="O150" s="17">
        <f t="shared" si="14"/>
        <v>27.719999999999995</v>
      </c>
      <c r="P150" s="17">
        <f t="shared" si="14"/>
        <v>11.549999999999999</v>
      </c>
      <c r="Q150" s="17">
        <f t="shared" si="14"/>
        <v>6.9299999999999988</v>
      </c>
      <c r="S150" s="17">
        <f t="shared" si="20"/>
        <v>21.6</v>
      </c>
    </row>
    <row r="151" spans="1:19" x14ac:dyDescent="0.25">
      <c r="A151" s="15" t="s">
        <v>54</v>
      </c>
      <c r="B151" s="39" t="s">
        <v>975</v>
      </c>
      <c r="C151" s="24">
        <v>49</v>
      </c>
      <c r="D151" s="24">
        <v>33</v>
      </c>
      <c r="L151" s="15">
        <f t="shared" si="18"/>
        <v>110</v>
      </c>
      <c r="M151" s="17">
        <f t="shared" si="17"/>
        <v>33</v>
      </c>
      <c r="N151" s="17">
        <f t="shared" si="19"/>
        <v>26.599999999999998</v>
      </c>
      <c r="O151" s="17">
        <f t="shared" si="14"/>
        <v>15.959999999999997</v>
      </c>
      <c r="P151" s="17">
        <f t="shared" si="14"/>
        <v>6.6499999999999995</v>
      </c>
      <c r="Q151" s="17">
        <f t="shared" si="14"/>
        <v>3.9899999999999993</v>
      </c>
      <c r="S151" s="17">
        <f t="shared" si="20"/>
        <v>6.4000000000000021</v>
      </c>
    </row>
    <row r="152" spans="1:19" x14ac:dyDescent="0.25">
      <c r="A152" s="15" t="s">
        <v>250</v>
      </c>
      <c r="B152" s="34" t="s">
        <v>36</v>
      </c>
      <c r="L152" s="15">
        <f t="shared" si="18"/>
        <v>0</v>
      </c>
      <c r="M152" s="17">
        <f t="shared" si="17"/>
        <v>0</v>
      </c>
      <c r="N152" s="17">
        <f t="shared" si="19"/>
        <v>0</v>
      </c>
      <c r="O152" s="17">
        <f t="shared" si="14"/>
        <v>0</v>
      </c>
      <c r="P152" s="17">
        <f t="shared" si="14"/>
        <v>0</v>
      </c>
      <c r="Q152" s="17">
        <f t="shared" si="14"/>
        <v>0</v>
      </c>
      <c r="S152" s="17">
        <f t="shared" si="20"/>
        <v>0</v>
      </c>
    </row>
    <row r="153" spans="1:19" x14ac:dyDescent="0.25">
      <c r="A153" s="15" t="s">
        <v>194</v>
      </c>
      <c r="B153" s="39" t="s">
        <v>694</v>
      </c>
      <c r="C153" s="24">
        <v>110</v>
      </c>
      <c r="D153" s="24">
        <v>43</v>
      </c>
      <c r="L153" s="15">
        <f t="shared" si="18"/>
        <v>149</v>
      </c>
      <c r="M153" s="17">
        <f t="shared" si="17"/>
        <v>44.699999999999996</v>
      </c>
      <c r="N153" s="17">
        <f t="shared" si="19"/>
        <v>33.599999999999994</v>
      </c>
      <c r="O153" s="17">
        <f t="shared" ref="O153:Q216" si="21">O$4*$N153</f>
        <v>20.159999999999997</v>
      </c>
      <c r="P153" s="17">
        <f t="shared" si="21"/>
        <v>8.3999999999999986</v>
      </c>
      <c r="Q153" s="17">
        <f t="shared" si="21"/>
        <v>5.0399999999999991</v>
      </c>
      <c r="S153" s="17">
        <f t="shared" si="20"/>
        <v>11.100000000000001</v>
      </c>
    </row>
    <row r="154" spans="1:19" x14ac:dyDescent="0.25">
      <c r="A154" s="15" t="s">
        <v>173</v>
      </c>
      <c r="B154" s="39" t="s">
        <v>976</v>
      </c>
      <c r="C154" s="24">
        <v>209</v>
      </c>
      <c r="D154" s="24">
        <v>53</v>
      </c>
      <c r="L154" s="15">
        <f t="shared" si="18"/>
        <v>33</v>
      </c>
      <c r="M154" s="17">
        <f t="shared" si="17"/>
        <v>9.9</v>
      </c>
      <c r="N154" s="17">
        <f t="shared" si="19"/>
        <v>9.1</v>
      </c>
      <c r="O154" s="17">
        <f t="shared" si="21"/>
        <v>5.46</v>
      </c>
      <c r="P154" s="17">
        <f t="shared" si="21"/>
        <v>2.2749999999999999</v>
      </c>
      <c r="Q154" s="17">
        <f t="shared" si="21"/>
        <v>1.365</v>
      </c>
      <c r="S154" s="17">
        <f t="shared" si="20"/>
        <v>0.80000000000000071</v>
      </c>
    </row>
    <row r="155" spans="1:19" x14ac:dyDescent="0.25">
      <c r="A155" s="15" t="s">
        <v>451</v>
      </c>
      <c r="B155" s="34" t="s">
        <v>560</v>
      </c>
      <c r="L155" s="15">
        <f t="shared" si="18"/>
        <v>0</v>
      </c>
      <c r="M155" s="17">
        <f t="shared" si="17"/>
        <v>0</v>
      </c>
      <c r="N155" s="17">
        <f t="shared" si="19"/>
        <v>0</v>
      </c>
      <c r="O155" s="17">
        <f t="shared" si="21"/>
        <v>0</v>
      </c>
      <c r="P155" s="17">
        <f t="shared" si="21"/>
        <v>0</v>
      </c>
      <c r="Q155" s="17">
        <f t="shared" si="21"/>
        <v>0</v>
      </c>
      <c r="S155" s="17">
        <f t="shared" si="20"/>
        <v>0</v>
      </c>
    </row>
    <row r="156" spans="1:19" x14ac:dyDescent="0.25">
      <c r="A156" s="15" t="s">
        <v>452</v>
      </c>
      <c r="B156" s="39" t="s">
        <v>695</v>
      </c>
      <c r="C156" s="24">
        <v>109</v>
      </c>
      <c r="D156" s="24">
        <v>54</v>
      </c>
      <c r="L156" s="15">
        <f t="shared" si="18"/>
        <v>158</v>
      </c>
      <c r="M156" s="17">
        <f t="shared" si="17"/>
        <v>47.4</v>
      </c>
      <c r="N156" s="17">
        <f t="shared" si="19"/>
        <v>38.5</v>
      </c>
      <c r="O156" s="17">
        <f t="shared" si="21"/>
        <v>23.099999999999998</v>
      </c>
      <c r="P156" s="17">
        <f t="shared" si="21"/>
        <v>9.625</v>
      </c>
      <c r="Q156" s="17">
        <f t="shared" si="21"/>
        <v>5.7749999999999995</v>
      </c>
      <c r="S156" s="17">
        <f t="shared" si="20"/>
        <v>8.8999999999999986</v>
      </c>
    </row>
    <row r="157" spans="1:19" x14ac:dyDescent="0.25">
      <c r="A157" s="15" t="s">
        <v>529</v>
      </c>
      <c r="B157" s="39" t="s">
        <v>1241</v>
      </c>
      <c r="C157" s="24">
        <v>180</v>
      </c>
      <c r="D157" s="24">
        <v>59</v>
      </c>
      <c r="L157" s="15">
        <f t="shared" si="18"/>
        <v>151</v>
      </c>
      <c r="M157" s="17">
        <f t="shared" si="17"/>
        <v>45.3</v>
      </c>
      <c r="N157" s="17">
        <f t="shared" si="19"/>
        <v>29.4</v>
      </c>
      <c r="O157" s="17">
        <f t="shared" si="21"/>
        <v>17.639999999999997</v>
      </c>
      <c r="P157" s="17">
        <f t="shared" si="21"/>
        <v>7.35</v>
      </c>
      <c r="Q157" s="17">
        <f t="shared" si="21"/>
        <v>4.4099999999999993</v>
      </c>
      <c r="S157" s="17">
        <f t="shared" si="20"/>
        <v>15.899999999999999</v>
      </c>
    </row>
    <row r="158" spans="1:19" x14ac:dyDescent="0.25">
      <c r="A158" s="15" t="s">
        <v>530</v>
      </c>
      <c r="B158" s="39" t="s">
        <v>1242</v>
      </c>
      <c r="C158" s="24">
        <v>141</v>
      </c>
      <c r="D158" s="24">
        <v>64</v>
      </c>
      <c r="L158" s="15">
        <f t="shared" si="18"/>
        <v>0</v>
      </c>
      <c r="M158" s="17">
        <f t="shared" si="17"/>
        <v>0</v>
      </c>
      <c r="N158" s="17">
        <f t="shared" si="19"/>
        <v>0</v>
      </c>
      <c r="O158" s="17">
        <f t="shared" si="21"/>
        <v>0</v>
      </c>
      <c r="P158" s="17">
        <f t="shared" si="21"/>
        <v>0</v>
      </c>
      <c r="Q158" s="17">
        <f t="shared" si="21"/>
        <v>0</v>
      </c>
      <c r="S158" s="17">
        <f t="shared" si="20"/>
        <v>0</v>
      </c>
    </row>
    <row r="159" spans="1:19" x14ac:dyDescent="0.25">
      <c r="A159" s="15" t="s">
        <v>453</v>
      </c>
      <c r="B159" s="39" t="s">
        <v>977</v>
      </c>
      <c r="C159" s="24">
        <v>206</v>
      </c>
      <c r="D159" s="24">
        <v>44</v>
      </c>
      <c r="L159" s="15">
        <f t="shared" si="18"/>
        <v>168</v>
      </c>
      <c r="M159" s="17">
        <f t="shared" si="17"/>
        <v>50.4</v>
      </c>
      <c r="N159" s="17">
        <f t="shared" si="19"/>
        <v>44.8</v>
      </c>
      <c r="O159" s="17">
        <f t="shared" si="21"/>
        <v>26.88</v>
      </c>
      <c r="P159" s="17">
        <f t="shared" si="21"/>
        <v>11.2</v>
      </c>
      <c r="Q159" s="17">
        <f t="shared" si="21"/>
        <v>6.72</v>
      </c>
      <c r="S159" s="17">
        <f t="shared" si="20"/>
        <v>5.6000000000000014</v>
      </c>
    </row>
    <row r="160" spans="1:19" x14ac:dyDescent="0.25">
      <c r="A160" s="15" t="s">
        <v>454</v>
      </c>
      <c r="B160" s="34" t="s">
        <v>38</v>
      </c>
      <c r="L160" s="15">
        <f t="shared" si="18"/>
        <v>168</v>
      </c>
      <c r="M160" s="17">
        <f t="shared" si="17"/>
        <v>50.4</v>
      </c>
      <c r="N160" s="17">
        <f t="shared" si="19"/>
        <v>44.8</v>
      </c>
      <c r="O160" s="17">
        <f t="shared" si="21"/>
        <v>26.88</v>
      </c>
      <c r="P160" s="17">
        <f t="shared" si="21"/>
        <v>11.2</v>
      </c>
      <c r="Q160" s="17">
        <f t="shared" si="21"/>
        <v>6.72</v>
      </c>
      <c r="S160" s="17">
        <f t="shared" si="20"/>
        <v>5.6000000000000014</v>
      </c>
    </row>
    <row r="161" spans="1:19" x14ac:dyDescent="0.25">
      <c r="A161" s="15" t="s">
        <v>194</v>
      </c>
      <c r="B161" s="39" t="s">
        <v>696</v>
      </c>
      <c r="C161" s="24">
        <v>81</v>
      </c>
      <c r="D161" s="24">
        <v>59</v>
      </c>
      <c r="L161" s="15">
        <f t="shared" si="18"/>
        <v>69</v>
      </c>
      <c r="M161" s="17">
        <f t="shared" si="17"/>
        <v>20.7</v>
      </c>
      <c r="N161" s="17">
        <f t="shared" si="19"/>
        <v>23.099999999999998</v>
      </c>
      <c r="O161" s="17">
        <f t="shared" si="21"/>
        <v>13.859999999999998</v>
      </c>
      <c r="P161" s="17">
        <f t="shared" si="21"/>
        <v>5.7749999999999995</v>
      </c>
      <c r="Q161" s="17">
        <f t="shared" si="21"/>
        <v>3.4649999999999994</v>
      </c>
      <c r="S161" s="17">
        <f t="shared" si="20"/>
        <v>-2.3999999999999986</v>
      </c>
    </row>
    <row r="162" spans="1:19" x14ac:dyDescent="0.25">
      <c r="A162" s="15" t="s">
        <v>251</v>
      </c>
      <c r="B162" s="39" t="s">
        <v>978</v>
      </c>
      <c r="C162" s="24">
        <v>108</v>
      </c>
      <c r="D162" s="24">
        <v>58</v>
      </c>
      <c r="L162" s="15">
        <f t="shared" si="18"/>
        <v>0</v>
      </c>
      <c r="M162" s="17">
        <f t="shared" si="17"/>
        <v>0</v>
      </c>
      <c r="N162" s="17">
        <f t="shared" si="19"/>
        <v>0</v>
      </c>
      <c r="O162" s="17">
        <f t="shared" si="21"/>
        <v>0</v>
      </c>
      <c r="P162" s="17">
        <f t="shared" si="21"/>
        <v>0</v>
      </c>
      <c r="Q162" s="17">
        <f t="shared" si="21"/>
        <v>0</v>
      </c>
      <c r="S162" s="17">
        <f t="shared" si="20"/>
        <v>0</v>
      </c>
    </row>
    <row r="163" spans="1:19" x14ac:dyDescent="0.25">
      <c r="B163" s="34" t="s">
        <v>561</v>
      </c>
      <c r="L163" s="15">
        <f t="shared" si="18"/>
        <v>231</v>
      </c>
      <c r="M163" s="17">
        <f t="shared" si="17"/>
        <v>69.3</v>
      </c>
      <c r="N163" s="17">
        <f t="shared" si="19"/>
        <v>69.3</v>
      </c>
      <c r="O163" s="17">
        <f t="shared" si="21"/>
        <v>41.58</v>
      </c>
      <c r="P163" s="17">
        <f t="shared" si="21"/>
        <v>17.324999999999999</v>
      </c>
      <c r="Q163" s="17">
        <f t="shared" si="21"/>
        <v>10.395</v>
      </c>
      <c r="S163" s="17">
        <f>M163-N163</f>
        <v>0</v>
      </c>
    </row>
    <row r="164" spans="1:19" x14ac:dyDescent="0.25">
      <c r="A164" s="15" t="s">
        <v>55</v>
      </c>
      <c r="B164" s="39" t="s">
        <v>697</v>
      </c>
      <c r="C164" s="24">
        <v>184</v>
      </c>
      <c r="D164" s="24">
        <v>73</v>
      </c>
      <c r="L164" s="15">
        <f t="shared" si="18"/>
        <v>258</v>
      </c>
      <c r="M164" s="17">
        <f t="shared" si="17"/>
        <v>77.399999999999991</v>
      </c>
      <c r="N164" s="17">
        <f t="shared" si="19"/>
        <v>73.5</v>
      </c>
      <c r="O164" s="17">
        <f t="shared" si="21"/>
        <v>44.1</v>
      </c>
      <c r="P164" s="17">
        <f t="shared" si="21"/>
        <v>18.375</v>
      </c>
      <c r="Q164" s="17">
        <f t="shared" si="21"/>
        <v>11.025</v>
      </c>
      <c r="S164" s="17">
        <f>M164-N164</f>
        <v>3.8999999999999915</v>
      </c>
    </row>
    <row r="165" spans="1:19" x14ac:dyDescent="0.25">
      <c r="A165" s="15" t="s">
        <v>194</v>
      </c>
      <c r="B165" s="39" t="s">
        <v>698</v>
      </c>
      <c r="C165" s="24">
        <v>57</v>
      </c>
      <c r="D165" s="24">
        <v>39</v>
      </c>
      <c r="L165" s="15">
        <f t="shared" si="18"/>
        <v>258</v>
      </c>
      <c r="M165" s="17">
        <f t="shared" si="17"/>
        <v>77.399999999999991</v>
      </c>
      <c r="N165" s="17">
        <f t="shared" si="19"/>
        <v>73.5</v>
      </c>
      <c r="O165" s="17">
        <f t="shared" si="21"/>
        <v>44.1</v>
      </c>
      <c r="P165" s="17">
        <f t="shared" si="21"/>
        <v>18.375</v>
      </c>
      <c r="Q165" s="17">
        <f t="shared" si="21"/>
        <v>11.025</v>
      </c>
      <c r="S165" s="17">
        <f t="shared" ref="S165:S228" si="22">M165-N165</f>
        <v>3.8999999999999915</v>
      </c>
    </row>
    <row r="166" spans="1:19" x14ac:dyDescent="0.25">
      <c r="A166" s="15" t="s">
        <v>252</v>
      </c>
      <c r="B166" s="39" t="s">
        <v>699</v>
      </c>
      <c r="C166" s="24">
        <v>64</v>
      </c>
      <c r="D166" s="24">
        <v>43</v>
      </c>
      <c r="L166" s="15">
        <f t="shared" ref="L166:L197" si="23">SUM(C189:D189)</f>
        <v>258</v>
      </c>
      <c r="M166" s="17">
        <f t="shared" si="17"/>
        <v>77.399999999999991</v>
      </c>
      <c r="N166" s="17">
        <f t="shared" ref="N166:N197" si="24">N$4*D189</f>
        <v>73.5</v>
      </c>
      <c r="O166" s="17">
        <f t="shared" si="21"/>
        <v>44.1</v>
      </c>
      <c r="P166" s="17">
        <f t="shared" si="21"/>
        <v>18.375</v>
      </c>
      <c r="Q166" s="17">
        <f t="shared" si="21"/>
        <v>11.025</v>
      </c>
      <c r="S166" s="17">
        <f t="shared" si="22"/>
        <v>3.8999999999999915</v>
      </c>
    </row>
    <row r="167" spans="1:19" x14ac:dyDescent="0.25">
      <c r="A167" s="15" t="s">
        <v>56</v>
      </c>
      <c r="B167" s="39" t="s">
        <v>700</v>
      </c>
      <c r="C167" s="24">
        <v>57</v>
      </c>
      <c r="D167" s="24">
        <v>39</v>
      </c>
      <c r="L167" s="15">
        <f t="shared" si="23"/>
        <v>193</v>
      </c>
      <c r="M167" s="17">
        <f t="shared" si="17"/>
        <v>57.9</v>
      </c>
      <c r="N167" s="17">
        <f t="shared" si="24"/>
        <v>52.5</v>
      </c>
      <c r="O167" s="17">
        <f t="shared" si="21"/>
        <v>31.5</v>
      </c>
      <c r="P167" s="17">
        <f t="shared" si="21"/>
        <v>13.125</v>
      </c>
      <c r="Q167" s="17">
        <f t="shared" si="21"/>
        <v>7.875</v>
      </c>
      <c r="S167" s="17">
        <f t="shared" si="22"/>
        <v>5.3999999999999986</v>
      </c>
    </row>
    <row r="168" spans="1:19" x14ac:dyDescent="0.25">
      <c r="A168" s="15" t="s">
        <v>501</v>
      </c>
      <c r="B168" s="39" t="s">
        <v>701</v>
      </c>
      <c r="C168" s="24">
        <v>64</v>
      </c>
      <c r="D168" s="24">
        <v>43</v>
      </c>
      <c r="L168" s="15">
        <f t="shared" si="23"/>
        <v>237</v>
      </c>
      <c r="M168" s="17">
        <f t="shared" si="17"/>
        <v>71.099999999999994</v>
      </c>
      <c r="N168" s="17">
        <f t="shared" si="24"/>
        <v>67.899999999999991</v>
      </c>
      <c r="O168" s="17">
        <f t="shared" si="21"/>
        <v>40.739999999999995</v>
      </c>
      <c r="P168" s="17">
        <f t="shared" si="21"/>
        <v>16.974999999999998</v>
      </c>
      <c r="Q168" s="17">
        <f t="shared" si="21"/>
        <v>10.184999999999999</v>
      </c>
      <c r="S168" s="17">
        <f t="shared" si="22"/>
        <v>3.2000000000000028</v>
      </c>
    </row>
    <row r="169" spans="1:19" x14ac:dyDescent="0.25">
      <c r="A169" s="15" t="s">
        <v>194</v>
      </c>
      <c r="B169" s="39" t="s">
        <v>702</v>
      </c>
      <c r="C169" s="24">
        <v>64</v>
      </c>
      <c r="D169" s="24">
        <v>43</v>
      </c>
      <c r="L169" s="15">
        <f t="shared" si="23"/>
        <v>301</v>
      </c>
      <c r="M169" s="17">
        <f t="shared" si="17"/>
        <v>90.3</v>
      </c>
      <c r="N169" s="17">
        <f t="shared" si="24"/>
        <v>76.3</v>
      </c>
      <c r="O169" s="17">
        <f t="shared" si="21"/>
        <v>45.779999999999994</v>
      </c>
      <c r="P169" s="17">
        <f t="shared" si="21"/>
        <v>19.074999999999999</v>
      </c>
      <c r="Q169" s="17">
        <f t="shared" si="21"/>
        <v>11.444999999999999</v>
      </c>
      <c r="S169" s="17">
        <f t="shared" si="22"/>
        <v>14</v>
      </c>
    </row>
    <row r="170" spans="1:19" x14ac:dyDescent="0.25">
      <c r="A170" s="15" t="s">
        <v>57</v>
      </c>
      <c r="B170" s="39" t="s">
        <v>1243</v>
      </c>
      <c r="C170" s="24">
        <v>57</v>
      </c>
      <c r="D170" s="24">
        <v>39</v>
      </c>
      <c r="L170" s="15">
        <f t="shared" si="23"/>
        <v>282</v>
      </c>
      <c r="M170" s="17">
        <f t="shared" si="17"/>
        <v>84.6</v>
      </c>
      <c r="N170" s="17">
        <f t="shared" si="24"/>
        <v>86.8</v>
      </c>
      <c r="O170" s="17">
        <f t="shared" si="21"/>
        <v>52.08</v>
      </c>
      <c r="P170" s="17">
        <f t="shared" si="21"/>
        <v>21.7</v>
      </c>
      <c r="Q170" s="17">
        <f t="shared" si="21"/>
        <v>13.02</v>
      </c>
      <c r="S170" s="17">
        <f t="shared" si="22"/>
        <v>-2.2000000000000028</v>
      </c>
    </row>
    <row r="171" spans="1:19" x14ac:dyDescent="0.25">
      <c r="A171" s="15" t="s">
        <v>383</v>
      </c>
      <c r="B171" s="39" t="s">
        <v>1244</v>
      </c>
      <c r="C171" s="24">
        <v>42</v>
      </c>
      <c r="D171" s="24">
        <v>35</v>
      </c>
      <c r="L171" s="15">
        <f t="shared" si="23"/>
        <v>162</v>
      </c>
      <c r="M171" s="17">
        <f t="shared" si="17"/>
        <v>48.6</v>
      </c>
      <c r="N171" s="17">
        <f t="shared" si="24"/>
        <v>46.199999999999996</v>
      </c>
      <c r="O171" s="17">
        <f t="shared" si="21"/>
        <v>27.719999999999995</v>
      </c>
      <c r="P171" s="17">
        <f t="shared" si="21"/>
        <v>11.549999999999999</v>
      </c>
      <c r="Q171" s="17">
        <f t="shared" si="21"/>
        <v>6.9299999999999988</v>
      </c>
      <c r="S171" s="17">
        <f t="shared" si="22"/>
        <v>2.4000000000000057</v>
      </c>
    </row>
    <row r="172" spans="1:19" x14ac:dyDescent="0.25">
      <c r="A172" s="15" t="s">
        <v>194</v>
      </c>
      <c r="B172" s="34" t="s">
        <v>40</v>
      </c>
      <c r="L172" s="15">
        <f t="shared" si="23"/>
        <v>172</v>
      </c>
      <c r="M172" s="17">
        <f t="shared" si="17"/>
        <v>51.6</v>
      </c>
      <c r="N172" s="17">
        <f t="shared" si="24"/>
        <v>48.3</v>
      </c>
      <c r="O172" s="17">
        <f t="shared" si="21"/>
        <v>28.979999999999997</v>
      </c>
      <c r="P172" s="17">
        <f t="shared" si="21"/>
        <v>12.074999999999999</v>
      </c>
      <c r="Q172" s="17">
        <f t="shared" si="21"/>
        <v>7.2449999999999992</v>
      </c>
      <c r="S172" s="17">
        <f t="shared" si="22"/>
        <v>3.3000000000000043</v>
      </c>
    </row>
    <row r="173" spans="1:19" x14ac:dyDescent="0.25">
      <c r="A173" s="15" t="s">
        <v>58</v>
      </c>
      <c r="B173" s="39" t="s">
        <v>703</v>
      </c>
      <c r="C173" s="24">
        <v>160</v>
      </c>
      <c r="D173" s="24">
        <v>66</v>
      </c>
      <c r="L173" s="15">
        <f t="shared" si="23"/>
        <v>0</v>
      </c>
      <c r="M173" s="17">
        <f t="shared" si="17"/>
        <v>0</v>
      </c>
      <c r="N173" s="17">
        <f t="shared" si="24"/>
        <v>0</v>
      </c>
      <c r="O173" s="17">
        <f t="shared" si="21"/>
        <v>0</v>
      </c>
      <c r="P173" s="17">
        <f t="shared" si="21"/>
        <v>0</v>
      </c>
      <c r="Q173" s="17">
        <f t="shared" si="21"/>
        <v>0</v>
      </c>
      <c r="S173" s="17">
        <f t="shared" si="22"/>
        <v>0</v>
      </c>
    </row>
    <row r="174" spans="1:19" x14ac:dyDescent="0.25">
      <c r="A174" s="15" t="s">
        <v>259</v>
      </c>
      <c r="B174" s="39" t="s">
        <v>979</v>
      </c>
      <c r="C174" s="24">
        <v>72</v>
      </c>
      <c r="D174" s="24">
        <v>38</v>
      </c>
      <c r="L174" s="15">
        <f t="shared" si="23"/>
        <v>197</v>
      </c>
      <c r="M174" s="17">
        <f t="shared" si="17"/>
        <v>59.099999999999994</v>
      </c>
      <c r="N174" s="17">
        <f t="shared" si="24"/>
        <v>70</v>
      </c>
      <c r="O174" s="17">
        <f t="shared" si="21"/>
        <v>42</v>
      </c>
      <c r="P174" s="17">
        <f t="shared" si="21"/>
        <v>17.5</v>
      </c>
      <c r="Q174" s="17">
        <f t="shared" si="21"/>
        <v>10.5</v>
      </c>
      <c r="S174" s="17">
        <f t="shared" si="22"/>
        <v>-10.900000000000006</v>
      </c>
    </row>
    <row r="175" spans="1:19" x14ac:dyDescent="0.25">
      <c r="A175" s="15" t="s">
        <v>194</v>
      </c>
      <c r="B175" s="34" t="s">
        <v>41</v>
      </c>
      <c r="L175" s="15">
        <f t="shared" si="23"/>
        <v>190</v>
      </c>
      <c r="M175" s="17">
        <f t="shared" si="17"/>
        <v>57</v>
      </c>
      <c r="N175" s="17">
        <f t="shared" si="24"/>
        <v>56.699999999999996</v>
      </c>
      <c r="O175" s="17">
        <f t="shared" si="21"/>
        <v>34.019999999999996</v>
      </c>
      <c r="P175" s="17">
        <f t="shared" si="21"/>
        <v>14.174999999999999</v>
      </c>
      <c r="Q175" s="17">
        <f t="shared" si="21"/>
        <v>8.504999999999999</v>
      </c>
      <c r="S175" s="17">
        <f t="shared" si="22"/>
        <v>0.30000000000000426</v>
      </c>
    </row>
    <row r="176" spans="1:19" x14ac:dyDescent="0.25">
      <c r="A176" s="15" t="s">
        <v>59</v>
      </c>
      <c r="B176" s="39" t="s">
        <v>704</v>
      </c>
      <c r="C176" s="24">
        <v>101</v>
      </c>
      <c r="D176" s="24">
        <v>48</v>
      </c>
      <c r="L176" s="15">
        <f t="shared" si="23"/>
        <v>270</v>
      </c>
      <c r="M176" s="17">
        <f t="shared" si="17"/>
        <v>81</v>
      </c>
      <c r="N176" s="17">
        <f t="shared" si="24"/>
        <v>51.099999999999994</v>
      </c>
      <c r="O176" s="17">
        <f t="shared" si="21"/>
        <v>30.659999999999997</v>
      </c>
      <c r="P176" s="17">
        <f t="shared" si="21"/>
        <v>12.774999999999999</v>
      </c>
      <c r="Q176" s="17">
        <f t="shared" si="21"/>
        <v>7.6649999999999991</v>
      </c>
      <c r="S176" s="17">
        <f t="shared" si="22"/>
        <v>29.900000000000006</v>
      </c>
    </row>
    <row r="177" spans="1:19" x14ac:dyDescent="0.25">
      <c r="A177" s="15" t="s">
        <v>260</v>
      </c>
      <c r="B177" s="39" t="s">
        <v>980</v>
      </c>
      <c r="C177" s="24">
        <v>20</v>
      </c>
      <c r="D177" s="24">
        <v>13</v>
      </c>
      <c r="L177" s="15">
        <f t="shared" si="23"/>
        <v>0</v>
      </c>
      <c r="M177" s="17">
        <f t="shared" si="17"/>
        <v>0</v>
      </c>
      <c r="N177" s="17">
        <f t="shared" si="24"/>
        <v>0</v>
      </c>
      <c r="O177" s="17">
        <f t="shared" si="21"/>
        <v>0</v>
      </c>
      <c r="P177" s="17">
        <f t="shared" si="21"/>
        <v>0</v>
      </c>
      <c r="Q177" s="17">
        <f t="shared" si="21"/>
        <v>0</v>
      </c>
      <c r="S177" s="17">
        <f t="shared" si="22"/>
        <v>0</v>
      </c>
    </row>
    <row r="178" spans="1:19" x14ac:dyDescent="0.25">
      <c r="A178" s="15" t="s">
        <v>194</v>
      </c>
      <c r="B178" s="34" t="s">
        <v>562</v>
      </c>
      <c r="L178" s="15">
        <f t="shared" si="23"/>
        <v>115</v>
      </c>
      <c r="M178" s="17">
        <f t="shared" si="17"/>
        <v>34.5</v>
      </c>
      <c r="N178" s="17">
        <f t="shared" si="24"/>
        <v>37.799999999999997</v>
      </c>
      <c r="O178" s="17">
        <f t="shared" si="21"/>
        <v>22.679999999999996</v>
      </c>
      <c r="P178" s="17">
        <f t="shared" si="21"/>
        <v>9.4499999999999993</v>
      </c>
      <c r="Q178" s="17">
        <f t="shared" si="21"/>
        <v>5.669999999999999</v>
      </c>
      <c r="S178" s="17">
        <f t="shared" si="22"/>
        <v>-3.2999999999999972</v>
      </c>
    </row>
    <row r="179" spans="1:19" x14ac:dyDescent="0.25">
      <c r="A179" s="15" t="s">
        <v>60</v>
      </c>
      <c r="B179" s="39" t="s">
        <v>705</v>
      </c>
      <c r="C179" s="24">
        <v>103</v>
      </c>
      <c r="D179" s="24">
        <v>55</v>
      </c>
      <c r="L179" s="15">
        <f t="shared" si="23"/>
        <v>57</v>
      </c>
      <c r="M179" s="17">
        <f t="shared" si="17"/>
        <v>17.099999999999998</v>
      </c>
      <c r="N179" s="17">
        <f t="shared" si="24"/>
        <v>18.899999999999999</v>
      </c>
      <c r="O179" s="17">
        <f t="shared" si="21"/>
        <v>11.339999999999998</v>
      </c>
      <c r="P179" s="17">
        <f t="shared" si="21"/>
        <v>4.7249999999999996</v>
      </c>
      <c r="Q179" s="17">
        <f t="shared" si="21"/>
        <v>2.8349999999999995</v>
      </c>
      <c r="S179" s="17">
        <f t="shared" si="22"/>
        <v>-1.8000000000000007</v>
      </c>
    </row>
    <row r="180" spans="1:19" x14ac:dyDescent="0.25">
      <c r="A180" s="15" t="s">
        <v>502</v>
      </c>
      <c r="B180" s="39" t="s">
        <v>981</v>
      </c>
      <c r="C180" s="24">
        <v>109</v>
      </c>
      <c r="D180" s="24">
        <v>42</v>
      </c>
      <c r="L180" s="15">
        <f t="shared" si="23"/>
        <v>0</v>
      </c>
      <c r="M180" s="17">
        <f t="shared" si="17"/>
        <v>0</v>
      </c>
      <c r="N180" s="17">
        <f t="shared" si="24"/>
        <v>0</v>
      </c>
      <c r="O180" s="17">
        <f t="shared" si="21"/>
        <v>0</v>
      </c>
      <c r="P180" s="17">
        <f t="shared" si="21"/>
        <v>0</v>
      </c>
      <c r="Q180" s="17">
        <f t="shared" si="21"/>
        <v>0</v>
      </c>
      <c r="S180" s="17">
        <f t="shared" si="22"/>
        <v>0</v>
      </c>
    </row>
    <row r="181" spans="1:19" x14ac:dyDescent="0.25">
      <c r="A181" s="15" t="s">
        <v>194</v>
      </c>
      <c r="B181" s="34" t="s">
        <v>598</v>
      </c>
      <c r="L181" s="15">
        <f t="shared" si="23"/>
        <v>163</v>
      </c>
      <c r="M181" s="17">
        <f t="shared" si="17"/>
        <v>48.9</v>
      </c>
      <c r="N181" s="17">
        <f t="shared" si="24"/>
        <v>49</v>
      </c>
      <c r="O181" s="17">
        <f t="shared" si="21"/>
        <v>29.4</v>
      </c>
      <c r="P181" s="17">
        <f t="shared" si="21"/>
        <v>12.25</v>
      </c>
      <c r="Q181" s="17">
        <f t="shared" si="21"/>
        <v>7.35</v>
      </c>
      <c r="S181" s="17">
        <f t="shared" si="22"/>
        <v>-0.10000000000000142</v>
      </c>
    </row>
    <row r="182" spans="1:19" x14ac:dyDescent="0.25">
      <c r="A182" s="15" t="s">
        <v>61</v>
      </c>
      <c r="B182" s="39" t="s">
        <v>785</v>
      </c>
      <c r="C182" s="24">
        <v>104</v>
      </c>
      <c r="D182" s="24">
        <v>64</v>
      </c>
      <c r="L182" s="15">
        <f t="shared" si="23"/>
        <v>133</v>
      </c>
      <c r="M182" s="17">
        <f t="shared" si="17"/>
        <v>39.9</v>
      </c>
      <c r="N182" s="17">
        <f t="shared" si="24"/>
        <v>43.4</v>
      </c>
      <c r="O182" s="17">
        <f t="shared" si="21"/>
        <v>26.04</v>
      </c>
      <c r="P182" s="17">
        <f t="shared" si="21"/>
        <v>10.85</v>
      </c>
      <c r="Q182" s="17">
        <f t="shared" si="21"/>
        <v>6.51</v>
      </c>
      <c r="S182" s="17">
        <f t="shared" si="22"/>
        <v>-3.5</v>
      </c>
    </row>
    <row r="183" spans="1:19" x14ac:dyDescent="0.25">
      <c r="A183" s="15" t="s">
        <v>261</v>
      </c>
      <c r="B183" s="39" t="s">
        <v>786</v>
      </c>
      <c r="C183" s="24">
        <v>104</v>
      </c>
      <c r="D183" s="24">
        <v>64</v>
      </c>
      <c r="L183" s="15">
        <f t="shared" si="23"/>
        <v>0</v>
      </c>
      <c r="M183" s="17">
        <f t="shared" si="17"/>
        <v>0</v>
      </c>
      <c r="N183" s="17">
        <f t="shared" si="24"/>
        <v>0</v>
      </c>
      <c r="O183" s="17">
        <f t="shared" si="21"/>
        <v>0</v>
      </c>
      <c r="P183" s="17">
        <f t="shared" si="21"/>
        <v>0</v>
      </c>
      <c r="Q183" s="17">
        <f t="shared" si="21"/>
        <v>0</v>
      </c>
      <c r="S183" s="17">
        <f t="shared" si="22"/>
        <v>0</v>
      </c>
    </row>
    <row r="184" spans="1:19" x14ac:dyDescent="0.25">
      <c r="A184" s="15" t="s">
        <v>194</v>
      </c>
      <c r="B184" s="39" t="s">
        <v>982</v>
      </c>
      <c r="C184" s="24">
        <v>36</v>
      </c>
      <c r="D184" s="24">
        <v>33</v>
      </c>
      <c r="L184" s="15">
        <f t="shared" si="23"/>
        <v>171</v>
      </c>
      <c r="M184" s="17">
        <f t="shared" si="17"/>
        <v>51.3</v>
      </c>
      <c r="N184" s="17">
        <f t="shared" si="24"/>
        <v>56</v>
      </c>
      <c r="O184" s="17">
        <f t="shared" si="21"/>
        <v>33.6</v>
      </c>
      <c r="P184" s="17">
        <f t="shared" si="21"/>
        <v>14</v>
      </c>
      <c r="Q184" s="17">
        <f t="shared" si="21"/>
        <v>8.4</v>
      </c>
      <c r="S184" s="17">
        <f t="shared" si="22"/>
        <v>-4.7000000000000028</v>
      </c>
    </row>
    <row r="185" spans="1:19" x14ac:dyDescent="0.25">
      <c r="A185" s="15" t="s">
        <v>62</v>
      </c>
      <c r="B185" s="34" t="s">
        <v>43</v>
      </c>
      <c r="L185" s="15">
        <f t="shared" si="23"/>
        <v>327</v>
      </c>
      <c r="M185" s="17">
        <f t="shared" si="17"/>
        <v>98.1</v>
      </c>
      <c r="N185" s="17">
        <f t="shared" si="24"/>
        <v>72.8</v>
      </c>
      <c r="O185" s="17">
        <f t="shared" si="21"/>
        <v>43.68</v>
      </c>
      <c r="P185" s="17">
        <f t="shared" si="21"/>
        <v>18.2</v>
      </c>
      <c r="Q185" s="17">
        <f t="shared" si="21"/>
        <v>10.92</v>
      </c>
      <c r="S185" s="17">
        <f t="shared" si="22"/>
        <v>25.299999999999997</v>
      </c>
    </row>
    <row r="186" spans="1:19" x14ac:dyDescent="0.25">
      <c r="A186" s="15" t="s">
        <v>262</v>
      </c>
      <c r="B186" s="39" t="s">
        <v>706</v>
      </c>
      <c r="C186" s="24">
        <v>132</v>
      </c>
      <c r="D186" s="24">
        <v>99</v>
      </c>
      <c r="L186" s="15">
        <f t="shared" si="23"/>
        <v>167</v>
      </c>
      <c r="M186" s="17">
        <f t="shared" si="17"/>
        <v>50.1</v>
      </c>
      <c r="N186" s="17">
        <f t="shared" si="24"/>
        <v>43.4</v>
      </c>
      <c r="O186" s="17">
        <f t="shared" si="21"/>
        <v>26.04</v>
      </c>
      <c r="P186" s="17">
        <f t="shared" si="21"/>
        <v>10.85</v>
      </c>
      <c r="Q186" s="17">
        <f t="shared" si="21"/>
        <v>6.51</v>
      </c>
      <c r="S186" s="17">
        <f t="shared" si="22"/>
        <v>6.7000000000000028</v>
      </c>
    </row>
    <row r="187" spans="1:19" x14ac:dyDescent="0.25">
      <c r="A187" s="15" t="s">
        <v>194</v>
      </c>
      <c r="B187" s="39" t="s">
        <v>707</v>
      </c>
      <c r="C187" s="24">
        <v>153</v>
      </c>
      <c r="D187" s="24">
        <v>105</v>
      </c>
      <c r="L187" s="15">
        <f t="shared" si="23"/>
        <v>202</v>
      </c>
      <c r="M187" s="17">
        <f t="shared" si="17"/>
        <v>60.599999999999994</v>
      </c>
      <c r="N187" s="17">
        <f t="shared" si="24"/>
        <v>40.599999999999994</v>
      </c>
      <c r="O187" s="17">
        <f t="shared" si="21"/>
        <v>24.359999999999996</v>
      </c>
      <c r="P187" s="17">
        <f t="shared" si="21"/>
        <v>10.149999999999999</v>
      </c>
      <c r="Q187" s="17">
        <f t="shared" si="21"/>
        <v>6.089999999999999</v>
      </c>
      <c r="S187" s="17">
        <f t="shared" si="22"/>
        <v>20</v>
      </c>
    </row>
    <row r="188" spans="1:19" x14ac:dyDescent="0.25">
      <c r="A188" s="15" t="s">
        <v>63</v>
      </c>
      <c r="B188" s="39" t="s">
        <v>708</v>
      </c>
      <c r="C188" s="24">
        <v>153</v>
      </c>
      <c r="D188" s="24">
        <v>105</v>
      </c>
      <c r="L188" s="15">
        <f t="shared" si="23"/>
        <v>0</v>
      </c>
      <c r="M188" s="17">
        <f t="shared" si="17"/>
        <v>0</v>
      </c>
      <c r="N188" s="17">
        <f t="shared" si="24"/>
        <v>0</v>
      </c>
      <c r="O188" s="17">
        <f t="shared" si="21"/>
        <v>0</v>
      </c>
      <c r="P188" s="17">
        <f t="shared" si="21"/>
        <v>0</v>
      </c>
      <c r="Q188" s="17">
        <f t="shared" si="21"/>
        <v>0</v>
      </c>
      <c r="S188" s="17">
        <f t="shared" si="22"/>
        <v>0</v>
      </c>
    </row>
    <row r="189" spans="1:19" x14ac:dyDescent="0.25">
      <c r="A189" s="15" t="s">
        <v>263</v>
      </c>
      <c r="B189" s="39" t="s">
        <v>709</v>
      </c>
      <c r="C189" s="24">
        <v>153</v>
      </c>
      <c r="D189" s="24">
        <v>105</v>
      </c>
      <c r="L189" s="15">
        <f t="shared" si="23"/>
        <v>176</v>
      </c>
      <c r="M189" s="17">
        <f t="shared" si="17"/>
        <v>52.8</v>
      </c>
      <c r="N189" s="17">
        <f t="shared" si="24"/>
        <v>37.099999999999994</v>
      </c>
      <c r="O189" s="17">
        <f t="shared" si="21"/>
        <v>22.259999999999994</v>
      </c>
      <c r="P189" s="17">
        <f t="shared" si="21"/>
        <v>9.2749999999999986</v>
      </c>
      <c r="Q189" s="17">
        <f t="shared" si="21"/>
        <v>5.5649999999999986</v>
      </c>
      <c r="S189" s="17">
        <f t="shared" si="22"/>
        <v>15.700000000000003</v>
      </c>
    </row>
    <row r="190" spans="1:19" x14ac:dyDescent="0.25">
      <c r="A190" s="15" t="s">
        <v>264</v>
      </c>
      <c r="B190" s="39" t="s">
        <v>710</v>
      </c>
      <c r="C190" s="24">
        <v>118</v>
      </c>
      <c r="D190" s="24">
        <v>75</v>
      </c>
      <c r="L190" s="15">
        <f t="shared" si="23"/>
        <v>156</v>
      </c>
      <c r="M190" s="17">
        <f t="shared" si="17"/>
        <v>46.8</v>
      </c>
      <c r="N190" s="17">
        <f t="shared" si="24"/>
        <v>23.099999999999998</v>
      </c>
      <c r="O190" s="17">
        <f t="shared" si="21"/>
        <v>13.859999999999998</v>
      </c>
      <c r="P190" s="17">
        <f t="shared" si="21"/>
        <v>5.7749999999999995</v>
      </c>
      <c r="Q190" s="17">
        <f t="shared" si="21"/>
        <v>3.4649999999999994</v>
      </c>
      <c r="S190" s="17">
        <f t="shared" si="22"/>
        <v>23.7</v>
      </c>
    </row>
    <row r="191" spans="1:19" x14ac:dyDescent="0.25">
      <c r="A191" s="15" t="s">
        <v>194</v>
      </c>
      <c r="B191" s="39" t="s">
        <v>711</v>
      </c>
      <c r="C191" s="24">
        <v>140</v>
      </c>
      <c r="D191" s="24">
        <v>97</v>
      </c>
      <c r="L191" s="15">
        <f t="shared" si="23"/>
        <v>0</v>
      </c>
      <c r="M191" s="17">
        <f t="shared" si="17"/>
        <v>0</v>
      </c>
      <c r="N191" s="17">
        <f t="shared" si="24"/>
        <v>0</v>
      </c>
      <c r="O191" s="17">
        <f t="shared" si="21"/>
        <v>0</v>
      </c>
      <c r="P191" s="17">
        <f t="shared" si="21"/>
        <v>0</v>
      </c>
      <c r="Q191" s="17">
        <f t="shared" si="21"/>
        <v>0</v>
      </c>
      <c r="S191" s="17">
        <f t="shared" si="22"/>
        <v>0</v>
      </c>
    </row>
    <row r="192" spans="1:19" x14ac:dyDescent="0.25">
      <c r="A192" s="15" t="s">
        <v>64</v>
      </c>
      <c r="B192" s="39" t="s">
        <v>712</v>
      </c>
      <c r="C192" s="24">
        <v>192</v>
      </c>
      <c r="D192" s="24">
        <v>109</v>
      </c>
      <c r="L192" s="15">
        <f t="shared" si="23"/>
        <v>116</v>
      </c>
      <c r="M192" s="17">
        <f t="shared" si="17"/>
        <v>34.799999999999997</v>
      </c>
      <c r="N192" s="17">
        <f t="shared" si="24"/>
        <v>31.499999999999996</v>
      </c>
      <c r="O192" s="17">
        <f t="shared" si="21"/>
        <v>18.899999999999999</v>
      </c>
      <c r="P192" s="17">
        <f t="shared" si="21"/>
        <v>7.8749999999999991</v>
      </c>
      <c r="Q192" s="17">
        <f t="shared" si="21"/>
        <v>4.7249999999999996</v>
      </c>
      <c r="S192" s="17">
        <f t="shared" si="22"/>
        <v>3.3000000000000007</v>
      </c>
    </row>
    <row r="193" spans="1:19" x14ac:dyDescent="0.25">
      <c r="A193" s="15" t="s">
        <v>503</v>
      </c>
      <c r="B193" s="39" t="s">
        <v>713</v>
      </c>
      <c r="C193" s="24">
        <v>158</v>
      </c>
      <c r="D193" s="24">
        <v>124</v>
      </c>
      <c r="L193" s="15">
        <f t="shared" si="23"/>
        <v>88</v>
      </c>
      <c r="M193" s="17">
        <f t="shared" si="17"/>
        <v>26.4</v>
      </c>
      <c r="N193" s="17">
        <f t="shared" si="24"/>
        <v>25.9</v>
      </c>
      <c r="O193" s="17">
        <f t="shared" si="21"/>
        <v>15.54</v>
      </c>
      <c r="P193" s="17">
        <f t="shared" si="21"/>
        <v>6.4749999999999996</v>
      </c>
      <c r="Q193" s="17">
        <f t="shared" si="21"/>
        <v>3.8849999999999998</v>
      </c>
      <c r="S193" s="17">
        <f t="shared" si="22"/>
        <v>0.5</v>
      </c>
    </row>
    <row r="194" spans="1:19" x14ac:dyDescent="0.25">
      <c r="A194" s="15" t="s">
        <v>194</v>
      </c>
      <c r="B194" s="39" t="s">
        <v>983</v>
      </c>
      <c r="C194" s="24">
        <v>96</v>
      </c>
      <c r="D194" s="24">
        <v>66</v>
      </c>
      <c r="L194" s="15">
        <f t="shared" si="23"/>
        <v>0</v>
      </c>
      <c r="M194" s="17">
        <f t="shared" si="17"/>
        <v>0</v>
      </c>
      <c r="N194" s="17">
        <f t="shared" si="24"/>
        <v>0</v>
      </c>
      <c r="O194" s="17">
        <f t="shared" si="21"/>
        <v>0</v>
      </c>
      <c r="P194" s="17">
        <f t="shared" si="21"/>
        <v>0</v>
      </c>
      <c r="Q194" s="17">
        <f t="shared" si="21"/>
        <v>0</v>
      </c>
      <c r="S194" s="17">
        <f t="shared" si="22"/>
        <v>0</v>
      </c>
    </row>
    <row r="195" spans="1:19" x14ac:dyDescent="0.25">
      <c r="A195" s="15" t="s">
        <v>65</v>
      </c>
      <c r="B195" s="34" t="s">
        <v>563</v>
      </c>
      <c r="C195" s="24">
        <v>103</v>
      </c>
      <c r="D195" s="24">
        <v>69</v>
      </c>
      <c r="L195" s="15">
        <f t="shared" si="23"/>
        <v>296</v>
      </c>
      <c r="M195" s="17">
        <f t="shared" si="17"/>
        <v>88.8</v>
      </c>
      <c r="N195" s="17">
        <f t="shared" si="24"/>
        <v>86.8</v>
      </c>
      <c r="O195" s="17">
        <f t="shared" si="21"/>
        <v>52.08</v>
      </c>
      <c r="P195" s="17">
        <f t="shared" si="21"/>
        <v>21.7</v>
      </c>
      <c r="Q195" s="17">
        <f t="shared" si="21"/>
        <v>13.02</v>
      </c>
      <c r="S195" s="17">
        <f t="shared" si="22"/>
        <v>2</v>
      </c>
    </row>
    <row r="196" spans="1:19" x14ac:dyDescent="0.25">
      <c r="A196" s="15" t="s">
        <v>265</v>
      </c>
      <c r="B196" s="34" t="s">
        <v>597</v>
      </c>
      <c r="L196" s="15">
        <f t="shared" si="23"/>
        <v>166</v>
      </c>
      <c r="M196" s="17">
        <f t="shared" si="17"/>
        <v>49.8</v>
      </c>
      <c r="N196" s="17">
        <f t="shared" si="24"/>
        <v>44.099999999999994</v>
      </c>
      <c r="O196" s="17">
        <f t="shared" si="21"/>
        <v>26.459999999999997</v>
      </c>
      <c r="P196" s="17">
        <f t="shared" si="21"/>
        <v>11.024999999999999</v>
      </c>
      <c r="Q196" s="17">
        <f t="shared" si="21"/>
        <v>6.6149999999999993</v>
      </c>
      <c r="S196" s="17">
        <f t="shared" si="22"/>
        <v>5.7000000000000028</v>
      </c>
    </row>
    <row r="197" spans="1:19" x14ac:dyDescent="0.25">
      <c r="A197" s="15" t="s">
        <v>194</v>
      </c>
      <c r="B197" s="39" t="s">
        <v>784</v>
      </c>
      <c r="C197" s="24">
        <v>97</v>
      </c>
      <c r="D197" s="24">
        <v>100</v>
      </c>
      <c r="L197" s="15">
        <f t="shared" si="23"/>
        <v>0</v>
      </c>
      <c r="M197" s="17">
        <f t="shared" ref="M197:M260" si="25">$M$4*L197</f>
        <v>0</v>
      </c>
      <c r="N197" s="17">
        <f t="shared" si="24"/>
        <v>0</v>
      </c>
      <c r="O197" s="17">
        <f t="shared" si="21"/>
        <v>0</v>
      </c>
      <c r="P197" s="17">
        <f t="shared" si="21"/>
        <v>0</v>
      </c>
      <c r="Q197" s="17">
        <f t="shared" si="21"/>
        <v>0</v>
      </c>
      <c r="S197" s="17">
        <f t="shared" si="22"/>
        <v>0</v>
      </c>
    </row>
    <row r="198" spans="1:19" x14ac:dyDescent="0.25">
      <c r="A198" s="15" t="s">
        <v>67</v>
      </c>
      <c r="B198" s="39" t="s">
        <v>984</v>
      </c>
      <c r="C198" s="24">
        <v>109</v>
      </c>
      <c r="D198" s="24">
        <v>81</v>
      </c>
      <c r="L198" s="15">
        <f t="shared" ref="L198:L217" si="26">SUM(C221:D221)</f>
        <v>257</v>
      </c>
      <c r="M198" s="17">
        <f t="shared" si="25"/>
        <v>77.099999999999994</v>
      </c>
      <c r="N198" s="17">
        <f t="shared" ref="N198:N217" si="27">N$4*D221</f>
        <v>59.499999999999993</v>
      </c>
      <c r="O198" s="17">
        <f t="shared" si="21"/>
        <v>35.699999999999996</v>
      </c>
      <c r="P198" s="17">
        <f t="shared" si="21"/>
        <v>14.874999999999998</v>
      </c>
      <c r="Q198" s="17">
        <f t="shared" si="21"/>
        <v>8.9249999999999989</v>
      </c>
      <c r="S198" s="17">
        <f t="shared" si="22"/>
        <v>17.600000000000001</v>
      </c>
    </row>
    <row r="199" spans="1:19" x14ac:dyDescent="0.25">
      <c r="A199" s="15" t="s">
        <v>267</v>
      </c>
      <c r="B199" s="34" t="s">
        <v>564</v>
      </c>
      <c r="C199" s="24">
        <v>197</v>
      </c>
      <c r="D199" s="24">
        <v>73</v>
      </c>
      <c r="L199" s="15">
        <f t="shared" si="26"/>
        <v>138</v>
      </c>
      <c r="M199" s="17">
        <f t="shared" si="25"/>
        <v>41.4</v>
      </c>
      <c r="N199" s="17">
        <f t="shared" si="27"/>
        <v>25.2</v>
      </c>
      <c r="O199" s="17">
        <f t="shared" si="21"/>
        <v>15.12</v>
      </c>
      <c r="P199" s="17">
        <f t="shared" si="21"/>
        <v>6.3</v>
      </c>
      <c r="Q199" s="17">
        <f t="shared" si="21"/>
        <v>3.78</v>
      </c>
      <c r="S199" s="17">
        <f t="shared" si="22"/>
        <v>16.2</v>
      </c>
    </row>
    <row r="200" spans="1:19" x14ac:dyDescent="0.25">
      <c r="A200" s="15" t="s">
        <v>194</v>
      </c>
      <c r="B200" s="34" t="s">
        <v>565</v>
      </c>
      <c r="L200" s="15">
        <f t="shared" si="26"/>
        <v>0</v>
      </c>
      <c r="M200" s="17">
        <f t="shared" si="25"/>
        <v>0</v>
      </c>
      <c r="N200" s="17">
        <f t="shared" si="27"/>
        <v>0</v>
      </c>
      <c r="O200" s="17">
        <f t="shared" si="21"/>
        <v>0</v>
      </c>
      <c r="P200" s="17">
        <f t="shared" si="21"/>
        <v>0</v>
      </c>
      <c r="Q200" s="17">
        <f t="shared" si="21"/>
        <v>0</v>
      </c>
      <c r="S200" s="17">
        <f t="shared" si="22"/>
        <v>0</v>
      </c>
    </row>
    <row r="201" spans="1:19" x14ac:dyDescent="0.25">
      <c r="A201" s="15" t="s">
        <v>68</v>
      </c>
      <c r="B201" s="39" t="s">
        <v>714</v>
      </c>
      <c r="C201" s="24">
        <v>61</v>
      </c>
      <c r="D201" s="24">
        <v>54</v>
      </c>
      <c r="L201" s="15">
        <f t="shared" si="26"/>
        <v>199</v>
      </c>
      <c r="M201" s="17">
        <f t="shared" si="25"/>
        <v>59.699999999999996</v>
      </c>
      <c r="N201" s="17">
        <f t="shared" si="27"/>
        <v>28.7</v>
      </c>
      <c r="O201" s="17">
        <f t="shared" si="21"/>
        <v>17.22</v>
      </c>
      <c r="P201" s="17">
        <f t="shared" si="21"/>
        <v>7.1749999999999998</v>
      </c>
      <c r="Q201" s="17">
        <f t="shared" si="21"/>
        <v>4.3049999999999997</v>
      </c>
      <c r="S201" s="17">
        <f t="shared" si="22"/>
        <v>30.999999999999996</v>
      </c>
    </row>
    <row r="202" spans="1:19" x14ac:dyDescent="0.25">
      <c r="A202" s="15" t="s">
        <v>268</v>
      </c>
      <c r="B202" s="39" t="s">
        <v>985</v>
      </c>
      <c r="C202" s="24">
        <v>30</v>
      </c>
      <c r="D202" s="24">
        <v>27</v>
      </c>
      <c r="L202" s="15">
        <f t="shared" si="26"/>
        <v>97</v>
      </c>
      <c r="M202" s="17">
        <f t="shared" si="25"/>
        <v>29.099999999999998</v>
      </c>
      <c r="N202" s="17">
        <f t="shared" si="27"/>
        <v>18.2</v>
      </c>
      <c r="O202" s="17">
        <f t="shared" si="21"/>
        <v>10.92</v>
      </c>
      <c r="P202" s="17">
        <f t="shared" si="21"/>
        <v>4.55</v>
      </c>
      <c r="Q202" s="17">
        <f t="shared" si="21"/>
        <v>2.73</v>
      </c>
      <c r="S202" s="17">
        <f t="shared" si="22"/>
        <v>10.899999999999999</v>
      </c>
    </row>
    <row r="203" spans="1:19" x14ac:dyDescent="0.25">
      <c r="A203" s="15" t="s">
        <v>194</v>
      </c>
      <c r="B203" s="34" t="s">
        <v>566</v>
      </c>
      <c r="L203" s="15">
        <f t="shared" si="26"/>
        <v>0</v>
      </c>
      <c r="M203" s="17">
        <f t="shared" si="25"/>
        <v>0</v>
      </c>
      <c r="N203" s="17">
        <f t="shared" si="27"/>
        <v>0</v>
      </c>
      <c r="O203" s="17">
        <f t="shared" si="21"/>
        <v>0</v>
      </c>
      <c r="P203" s="17">
        <f t="shared" si="21"/>
        <v>0</v>
      </c>
      <c r="Q203" s="17">
        <f t="shared" si="21"/>
        <v>0</v>
      </c>
      <c r="S203" s="17">
        <f t="shared" si="22"/>
        <v>0</v>
      </c>
    </row>
    <row r="204" spans="1:19" x14ac:dyDescent="0.25">
      <c r="A204" s="15" t="s">
        <v>69</v>
      </c>
      <c r="B204" s="39" t="s">
        <v>715</v>
      </c>
      <c r="C204" s="24">
        <v>93</v>
      </c>
      <c r="D204" s="24">
        <v>70</v>
      </c>
      <c r="L204" s="15">
        <f t="shared" si="26"/>
        <v>164</v>
      </c>
      <c r="M204" s="17">
        <f t="shared" si="25"/>
        <v>49.199999999999996</v>
      </c>
      <c r="N204" s="17">
        <f t="shared" si="27"/>
        <v>42.699999999999996</v>
      </c>
      <c r="O204" s="17">
        <f t="shared" si="21"/>
        <v>25.619999999999997</v>
      </c>
      <c r="P204" s="17">
        <f t="shared" si="21"/>
        <v>10.674999999999999</v>
      </c>
      <c r="Q204" s="17">
        <f t="shared" si="21"/>
        <v>6.4049999999999994</v>
      </c>
      <c r="S204" s="17">
        <f t="shared" si="22"/>
        <v>6.5</v>
      </c>
    </row>
    <row r="205" spans="1:19" x14ac:dyDescent="0.25">
      <c r="A205" s="15" t="s">
        <v>269</v>
      </c>
      <c r="B205" s="39" t="s">
        <v>986</v>
      </c>
      <c r="C205" s="24">
        <v>71</v>
      </c>
      <c r="D205" s="24">
        <v>62</v>
      </c>
      <c r="L205" s="15">
        <f t="shared" si="26"/>
        <v>117</v>
      </c>
      <c r="M205" s="17">
        <f t="shared" si="25"/>
        <v>35.1</v>
      </c>
      <c r="N205" s="17">
        <f t="shared" si="27"/>
        <v>23.099999999999998</v>
      </c>
      <c r="O205" s="17">
        <f t="shared" si="21"/>
        <v>13.859999999999998</v>
      </c>
      <c r="P205" s="17">
        <f t="shared" si="21"/>
        <v>5.7749999999999995</v>
      </c>
      <c r="Q205" s="17">
        <f t="shared" si="21"/>
        <v>3.4649999999999994</v>
      </c>
      <c r="S205" s="17">
        <f t="shared" si="22"/>
        <v>12.000000000000004</v>
      </c>
    </row>
    <row r="206" spans="1:19" x14ac:dyDescent="0.25">
      <c r="A206" s="15" t="s">
        <v>194</v>
      </c>
      <c r="B206" s="34" t="s">
        <v>46</v>
      </c>
      <c r="L206" s="15">
        <f t="shared" si="26"/>
        <v>0</v>
      </c>
      <c r="M206" s="17">
        <f t="shared" si="25"/>
        <v>0</v>
      </c>
      <c r="N206" s="17">
        <f t="shared" si="27"/>
        <v>0</v>
      </c>
      <c r="O206" s="17">
        <f t="shared" si="21"/>
        <v>0</v>
      </c>
      <c r="P206" s="17">
        <f t="shared" si="21"/>
        <v>0</v>
      </c>
      <c r="Q206" s="17">
        <f t="shared" si="21"/>
        <v>0</v>
      </c>
      <c r="S206" s="17">
        <f t="shared" si="22"/>
        <v>0</v>
      </c>
    </row>
    <row r="207" spans="1:19" x14ac:dyDescent="0.25">
      <c r="A207" s="15" t="s">
        <v>270</v>
      </c>
      <c r="B207" s="39" t="s">
        <v>716</v>
      </c>
      <c r="C207" s="24">
        <v>91</v>
      </c>
      <c r="D207" s="24">
        <v>80</v>
      </c>
      <c r="L207" s="15">
        <f t="shared" si="26"/>
        <v>300</v>
      </c>
      <c r="M207" s="17">
        <f t="shared" si="25"/>
        <v>90</v>
      </c>
      <c r="N207" s="17">
        <f t="shared" si="27"/>
        <v>75.599999999999994</v>
      </c>
      <c r="O207" s="17">
        <f t="shared" si="21"/>
        <v>45.359999999999992</v>
      </c>
      <c r="P207" s="17">
        <f t="shared" si="21"/>
        <v>18.899999999999999</v>
      </c>
      <c r="Q207" s="17">
        <f t="shared" si="21"/>
        <v>11.339999999999998</v>
      </c>
      <c r="S207" s="17">
        <f t="shared" si="22"/>
        <v>14.400000000000006</v>
      </c>
    </row>
    <row r="208" spans="1:19" x14ac:dyDescent="0.25">
      <c r="A208" s="15" t="s">
        <v>70</v>
      </c>
      <c r="B208" s="39" t="s">
        <v>717</v>
      </c>
      <c r="C208" s="24">
        <v>223</v>
      </c>
      <c r="D208" s="24">
        <v>104</v>
      </c>
      <c r="L208" s="15">
        <f t="shared" si="26"/>
        <v>253</v>
      </c>
      <c r="M208" s="17">
        <f t="shared" si="25"/>
        <v>75.899999999999991</v>
      </c>
      <c r="N208" s="17">
        <f t="shared" si="27"/>
        <v>71.399999999999991</v>
      </c>
      <c r="O208" s="17">
        <f t="shared" si="21"/>
        <v>42.839999999999996</v>
      </c>
      <c r="P208" s="17">
        <f t="shared" si="21"/>
        <v>17.849999999999998</v>
      </c>
      <c r="Q208" s="17">
        <f t="shared" si="21"/>
        <v>10.709999999999999</v>
      </c>
      <c r="S208" s="17">
        <f t="shared" si="22"/>
        <v>4.5</v>
      </c>
    </row>
    <row r="209" spans="1:19" x14ac:dyDescent="0.25">
      <c r="A209" s="15" t="s">
        <v>271</v>
      </c>
      <c r="B209" s="39" t="s">
        <v>718</v>
      </c>
      <c r="C209" s="24">
        <v>105</v>
      </c>
      <c r="D209" s="24">
        <v>62</v>
      </c>
      <c r="L209" s="15">
        <f t="shared" si="26"/>
        <v>141</v>
      </c>
      <c r="M209" s="17">
        <f t="shared" si="25"/>
        <v>42.3</v>
      </c>
      <c r="N209" s="17">
        <f t="shared" si="27"/>
        <v>35</v>
      </c>
      <c r="O209" s="17">
        <f t="shared" si="21"/>
        <v>21</v>
      </c>
      <c r="P209" s="17">
        <f t="shared" si="21"/>
        <v>8.75</v>
      </c>
      <c r="Q209" s="17">
        <f t="shared" si="21"/>
        <v>5.25</v>
      </c>
      <c r="S209" s="17">
        <f t="shared" si="22"/>
        <v>7.2999999999999972</v>
      </c>
    </row>
    <row r="210" spans="1:19" x14ac:dyDescent="0.25">
      <c r="A210" s="15" t="s">
        <v>194</v>
      </c>
      <c r="B210" s="39" t="s">
        <v>987</v>
      </c>
      <c r="C210" s="24">
        <v>144</v>
      </c>
      <c r="D210" s="24">
        <v>58</v>
      </c>
      <c r="L210" s="15">
        <f t="shared" si="26"/>
        <v>209</v>
      </c>
      <c r="M210" s="17">
        <f t="shared" si="25"/>
        <v>62.699999999999996</v>
      </c>
      <c r="N210" s="17">
        <f t="shared" si="27"/>
        <v>62.999999999999993</v>
      </c>
      <c r="O210" s="17">
        <f t="shared" si="21"/>
        <v>37.799999999999997</v>
      </c>
      <c r="P210" s="17">
        <f t="shared" si="21"/>
        <v>15.749999999999998</v>
      </c>
      <c r="Q210" s="17">
        <f t="shared" si="21"/>
        <v>9.4499999999999993</v>
      </c>
      <c r="S210" s="17">
        <f t="shared" si="22"/>
        <v>-0.29999999999999716</v>
      </c>
    </row>
    <row r="211" spans="1:19" x14ac:dyDescent="0.25">
      <c r="A211" s="15" t="s">
        <v>71</v>
      </c>
      <c r="B211" s="34" t="s">
        <v>47</v>
      </c>
      <c r="L211" s="15">
        <f t="shared" si="26"/>
        <v>131</v>
      </c>
      <c r="M211" s="17">
        <f t="shared" si="25"/>
        <v>39.299999999999997</v>
      </c>
      <c r="N211" s="17">
        <f t="shared" si="27"/>
        <v>42</v>
      </c>
      <c r="O211" s="17">
        <f t="shared" si="21"/>
        <v>25.2</v>
      </c>
      <c r="P211" s="17">
        <f t="shared" si="21"/>
        <v>10.5</v>
      </c>
      <c r="Q211" s="17">
        <f t="shared" si="21"/>
        <v>6.3</v>
      </c>
      <c r="S211" s="17">
        <f t="shared" si="22"/>
        <v>-2.7000000000000028</v>
      </c>
    </row>
    <row r="212" spans="1:19" x14ac:dyDescent="0.25">
      <c r="A212" s="15" t="s">
        <v>272</v>
      </c>
      <c r="B212" s="39" t="s">
        <v>719</v>
      </c>
      <c r="C212" s="24">
        <v>123</v>
      </c>
      <c r="D212" s="24">
        <v>53</v>
      </c>
      <c r="L212" s="15">
        <f t="shared" si="26"/>
        <v>0</v>
      </c>
      <c r="M212" s="17">
        <f t="shared" si="25"/>
        <v>0</v>
      </c>
      <c r="N212" s="17">
        <f t="shared" si="27"/>
        <v>0</v>
      </c>
      <c r="O212" s="17">
        <f t="shared" si="21"/>
        <v>0</v>
      </c>
      <c r="P212" s="17">
        <f t="shared" si="21"/>
        <v>0</v>
      </c>
      <c r="Q212" s="17">
        <f t="shared" si="21"/>
        <v>0</v>
      </c>
      <c r="S212" s="17">
        <f t="shared" si="22"/>
        <v>0</v>
      </c>
    </row>
    <row r="213" spans="1:19" x14ac:dyDescent="0.25">
      <c r="A213" s="15" t="s">
        <v>194</v>
      </c>
      <c r="B213" s="39" t="s">
        <v>988</v>
      </c>
      <c r="C213" s="24">
        <v>123</v>
      </c>
      <c r="D213" s="24">
        <v>33</v>
      </c>
      <c r="L213" s="15">
        <f t="shared" si="26"/>
        <v>141</v>
      </c>
      <c r="M213" s="17">
        <f t="shared" si="25"/>
        <v>42.3</v>
      </c>
      <c r="N213" s="17">
        <f t="shared" si="27"/>
        <v>39.199999999999996</v>
      </c>
      <c r="O213" s="17">
        <f t="shared" si="21"/>
        <v>23.519999999999996</v>
      </c>
      <c r="P213" s="17">
        <f t="shared" si="21"/>
        <v>9.7999999999999989</v>
      </c>
      <c r="Q213" s="17">
        <f t="shared" si="21"/>
        <v>5.879999999999999</v>
      </c>
      <c r="S213" s="17">
        <f t="shared" si="22"/>
        <v>3.1000000000000014</v>
      </c>
    </row>
    <row r="214" spans="1:19" x14ac:dyDescent="0.25">
      <c r="A214" s="15" t="s">
        <v>72</v>
      </c>
      <c r="B214" s="34" t="s">
        <v>567</v>
      </c>
      <c r="L214" s="15">
        <f t="shared" si="26"/>
        <v>111</v>
      </c>
      <c r="M214" s="17">
        <f t="shared" si="25"/>
        <v>33.299999999999997</v>
      </c>
      <c r="N214" s="17">
        <f t="shared" si="27"/>
        <v>24.5</v>
      </c>
      <c r="O214" s="17">
        <f t="shared" si="21"/>
        <v>14.7</v>
      </c>
      <c r="P214" s="17">
        <f t="shared" si="21"/>
        <v>6.125</v>
      </c>
      <c r="Q214" s="17">
        <f t="shared" si="21"/>
        <v>3.6749999999999998</v>
      </c>
      <c r="S214" s="17">
        <f t="shared" si="22"/>
        <v>8.7999999999999972</v>
      </c>
    </row>
    <row r="215" spans="1:19" x14ac:dyDescent="0.25">
      <c r="A215" s="15" t="s">
        <v>273</v>
      </c>
      <c r="B215" s="39" t="s">
        <v>720</v>
      </c>
      <c r="C215" s="24">
        <v>71</v>
      </c>
      <c r="D215" s="24">
        <v>45</v>
      </c>
      <c r="L215" s="15">
        <f t="shared" si="26"/>
        <v>0</v>
      </c>
      <c r="M215" s="17">
        <f t="shared" si="25"/>
        <v>0</v>
      </c>
      <c r="N215" s="17">
        <f t="shared" si="27"/>
        <v>0</v>
      </c>
      <c r="O215" s="17">
        <f t="shared" si="21"/>
        <v>0</v>
      </c>
      <c r="P215" s="17">
        <f t="shared" si="21"/>
        <v>0</v>
      </c>
      <c r="Q215" s="17">
        <f t="shared" si="21"/>
        <v>0</v>
      </c>
      <c r="S215" s="17">
        <f t="shared" si="22"/>
        <v>0</v>
      </c>
    </row>
    <row r="216" spans="1:19" x14ac:dyDescent="0.25">
      <c r="A216" s="15" t="s">
        <v>274</v>
      </c>
      <c r="B216" s="39" t="s">
        <v>989</v>
      </c>
      <c r="C216" s="24">
        <v>51</v>
      </c>
      <c r="D216" s="24">
        <v>37</v>
      </c>
      <c r="L216" s="15">
        <f t="shared" si="26"/>
        <v>252</v>
      </c>
      <c r="M216" s="17">
        <f t="shared" si="25"/>
        <v>75.599999999999994</v>
      </c>
      <c r="N216" s="17">
        <f t="shared" si="27"/>
        <v>77</v>
      </c>
      <c r="O216" s="17">
        <f t="shared" si="21"/>
        <v>46.199999999999996</v>
      </c>
      <c r="P216" s="17">
        <f t="shared" si="21"/>
        <v>19.25</v>
      </c>
      <c r="Q216" s="17">
        <f t="shared" si="21"/>
        <v>11.549999999999999</v>
      </c>
      <c r="S216" s="17">
        <f t="shared" si="22"/>
        <v>-1.4000000000000057</v>
      </c>
    </row>
    <row r="217" spans="1:19" x14ac:dyDescent="0.25">
      <c r="A217" s="15" t="s">
        <v>275</v>
      </c>
      <c r="B217" s="34" t="s">
        <v>568</v>
      </c>
      <c r="L217" s="15">
        <f t="shared" si="26"/>
        <v>139</v>
      </c>
      <c r="M217" s="17">
        <f t="shared" si="25"/>
        <v>41.699999999999996</v>
      </c>
      <c r="N217" s="17">
        <f t="shared" si="27"/>
        <v>37.099999999999994</v>
      </c>
      <c r="O217" s="17">
        <f t="shared" ref="O217:Q280" si="28">O$4*$N217</f>
        <v>22.259999999999994</v>
      </c>
      <c r="P217" s="17">
        <f t="shared" si="28"/>
        <v>9.2749999999999986</v>
      </c>
      <c r="Q217" s="17">
        <f t="shared" si="28"/>
        <v>5.5649999999999986</v>
      </c>
      <c r="S217" s="17">
        <f t="shared" si="22"/>
        <v>4.6000000000000014</v>
      </c>
    </row>
    <row r="218" spans="1:19" x14ac:dyDescent="0.25">
      <c r="A218" s="15" t="s">
        <v>276</v>
      </c>
      <c r="B218" s="39" t="s">
        <v>721</v>
      </c>
      <c r="C218" s="24">
        <v>172</v>
      </c>
      <c r="D218" s="24">
        <v>124</v>
      </c>
      <c r="L218" s="15">
        <f t="shared" ref="L218:L225" si="29">SUM(C11:D11)</f>
        <v>0</v>
      </c>
      <c r="M218" s="17">
        <f t="shared" si="25"/>
        <v>0</v>
      </c>
      <c r="N218" s="17">
        <f t="shared" ref="N218:N225" si="30">N$4*D11</f>
        <v>0</v>
      </c>
      <c r="O218" s="17">
        <f t="shared" si="28"/>
        <v>0</v>
      </c>
      <c r="P218" s="17">
        <f t="shared" si="28"/>
        <v>0</v>
      </c>
      <c r="Q218" s="17">
        <f t="shared" si="28"/>
        <v>0</v>
      </c>
      <c r="S218" s="17">
        <f t="shared" si="22"/>
        <v>0</v>
      </c>
    </row>
    <row r="219" spans="1:19" x14ac:dyDescent="0.25">
      <c r="A219" s="15" t="s">
        <v>277</v>
      </c>
      <c r="B219" s="39" t="s">
        <v>990</v>
      </c>
      <c r="C219" s="24">
        <v>103</v>
      </c>
      <c r="D219" s="24">
        <v>63</v>
      </c>
      <c r="L219" s="15">
        <f t="shared" si="29"/>
        <v>195</v>
      </c>
      <c r="M219" s="17">
        <f t="shared" si="25"/>
        <v>58.5</v>
      </c>
      <c r="N219" s="17">
        <f t="shared" si="30"/>
        <v>47.599999999999994</v>
      </c>
      <c r="O219" s="17">
        <f t="shared" si="28"/>
        <v>28.559999999999995</v>
      </c>
      <c r="P219" s="17">
        <f t="shared" si="28"/>
        <v>11.899999999999999</v>
      </c>
      <c r="Q219" s="17">
        <f t="shared" si="28"/>
        <v>7.1399999999999988</v>
      </c>
      <c r="S219" s="17">
        <f t="shared" si="22"/>
        <v>10.900000000000006</v>
      </c>
    </row>
    <row r="220" spans="1:19" x14ac:dyDescent="0.25">
      <c r="A220" s="15" t="s">
        <v>278</v>
      </c>
      <c r="B220" s="34" t="s">
        <v>50</v>
      </c>
      <c r="L220" s="15">
        <f t="shared" si="29"/>
        <v>206</v>
      </c>
      <c r="M220" s="17">
        <f t="shared" si="25"/>
        <v>61.8</v>
      </c>
      <c r="N220" s="17">
        <f t="shared" si="30"/>
        <v>40.599999999999994</v>
      </c>
      <c r="O220" s="17">
        <f t="shared" si="28"/>
        <v>24.359999999999996</v>
      </c>
      <c r="P220" s="17">
        <f t="shared" si="28"/>
        <v>10.149999999999999</v>
      </c>
      <c r="Q220" s="17">
        <f t="shared" si="28"/>
        <v>6.089999999999999</v>
      </c>
      <c r="S220" s="17">
        <f t="shared" si="22"/>
        <v>21.200000000000003</v>
      </c>
    </row>
    <row r="221" spans="1:19" x14ac:dyDescent="0.25">
      <c r="A221" s="15" t="s">
        <v>279</v>
      </c>
      <c r="B221" s="39" t="s">
        <v>954</v>
      </c>
      <c r="C221" s="24">
        <v>172</v>
      </c>
      <c r="D221" s="24">
        <v>85</v>
      </c>
      <c r="L221" s="15">
        <f t="shared" si="29"/>
        <v>182</v>
      </c>
      <c r="M221" s="17">
        <f t="shared" si="25"/>
        <v>54.6</v>
      </c>
      <c r="N221" s="17">
        <f t="shared" si="30"/>
        <v>35</v>
      </c>
      <c r="O221" s="17">
        <f t="shared" si="28"/>
        <v>21</v>
      </c>
      <c r="P221" s="17">
        <f t="shared" si="28"/>
        <v>8.75</v>
      </c>
      <c r="Q221" s="17">
        <f t="shared" si="28"/>
        <v>5.25</v>
      </c>
      <c r="S221" s="17">
        <f t="shared" si="22"/>
        <v>19.600000000000001</v>
      </c>
    </row>
    <row r="222" spans="1:19" x14ac:dyDescent="0.25">
      <c r="A222" s="15" t="s">
        <v>280</v>
      </c>
      <c r="B222" s="39" t="s">
        <v>991</v>
      </c>
      <c r="C222" s="24">
        <v>102</v>
      </c>
      <c r="D222" s="24">
        <v>36</v>
      </c>
      <c r="L222" s="15">
        <f t="shared" si="29"/>
        <v>182</v>
      </c>
      <c r="M222" s="17">
        <f t="shared" si="25"/>
        <v>54.6</v>
      </c>
      <c r="N222" s="17">
        <f t="shared" si="30"/>
        <v>37.099999999999994</v>
      </c>
      <c r="O222" s="17">
        <f t="shared" si="28"/>
        <v>22.259999999999994</v>
      </c>
      <c r="P222" s="17">
        <f t="shared" si="28"/>
        <v>9.2749999999999986</v>
      </c>
      <c r="Q222" s="17">
        <f t="shared" si="28"/>
        <v>5.5649999999999986</v>
      </c>
      <c r="S222" s="17">
        <f t="shared" si="22"/>
        <v>17.500000000000007</v>
      </c>
    </row>
    <row r="223" spans="1:19" x14ac:dyDescent="0.25">
      <c r="A223" s="15" t="s">
        <v>194</v>
      </c>
      <c r="B223" s="34" t="s">
        <v>569</v>
      </c>
      <c r="L223" s="15">
        <f t="shared" si="29"/>
        <v>149</v>
      </c>
      <c r="M223" s="17">
        <f t="shared" si="25"/>
        <v>44.699999999999996</v>
      </c>
      <c r="N223" s="17">
        <f t="shared" si="30"/>
        <v>26.599999999999998</v>
      </c>
      <c r="O223" s="17">
        <f t="shared" si="28"/>
        <v>15.959999999999997</v>
      </c>
      <c r="P223" s="17">
        <f t="shared" si="28"/>
        <v>6.6499999999999995</v>
      </c>
      <c r="Q223" s="17">
        <f t="shared" si="28"/>
        <v>3.9899999999999993</v>
      </c>
      <c r="S223" s="17">
        <f t="shared" si="22"/>
        <v>18.099999999999998</v>
      </c>
    </row>
    <row r="224" spans="1:19" x14ac:dyDescent="0.25">
      <c r="A224" s="15" t="s">
        <v>73</v>
      </c>
      <c r="B224" s="39" t="s">
        <v>955</v>
      </c>
      <c r="C224" s="24">
        <v>158</v>
      </c>
      <c r="D224" s="24">
        <v>41</v>
      </c>
      <c r="L224" s="15">
        <f t="shared" si="29"/>
        <v>175</v>
      </c>
      <c r="M224" s="17">
        <f t="shared" si="25"/>
        <v>52.5</v>
      </c>
      <c r="N224" s="17">
        <f t="shared" si="30"/>
        <v>33.599999999999994</v>
      </c>
      <c r="O224" s="17">
        <f t="shared" si="28"/>
        <v>20.159999999999997</v>
      </c>
      <c r="P224" s="17">
        <f t="shared" si="28"/>
        <v>8.3999999999999986</v>
      </c>
      <c r="Q224" s="17">
        <f t="shared" si="28"/>
        <v>5.0399999999999991</v>
      </c>
      <c r="S224" s="17">
        <f t="shared" si="22"/>
        <v>18.900000000000006</v>
      </c>
    </row>
    <row r="225" spans="1:19" x14ac:dyDescent="0.25">
      <c r="A225" s="15" t="s">
        <v>253</v>
      </c>
      <c r="B225" s="39" t="s">
        <v>992</v>
      </c>
      <c r="C225" s="24">
        <v>71</v>
      </c>
      <c r="D225" s="24">
        <v>26</v>
      </c>
      <c r="L225" s="15">
        <f t="shared" si="29"/>
        <v>74</v>
      </c>
      <c r="M225" s="17">
        <f t="shared" si="25"/>
        <v>22.2</v>
      </c>
      <c r="N225" s="17">
        <f t="shared" si="30"/>
        <v>15.399999999999999</v>
      </c>
      <c r="O225" s="17">
        <f t="shared" si="28"/>
        <v>9.2399999999999984</v>
      </c>
      <c r="P225" s="17">
        <f t="shared" si="28"/>
        <v>3.8499999999999996</v>
      </c>
      <c r="Q225" s="17">
        <f t="shared" si="28"/>
        <v>2.3099999999999996</v>
      </c>
      <c r="S225" s="17">
        <f t="shared" si="22"/>
        <v>6.8000000000000007</v>
      </c>
    </row>
    <row r="226" spans="1:19" x14ac:dyDescent="0.25">
      <c r="A226" s="15" t="s">
        <v>254</v>
      </c>
      <c r="B226" s="34" t="s">
        <v>52</v>
      </c>
      <c r="L226" s="15">
        <f t="shared" ref="L226:L260" si="31">SUM(C241:D241)</f>
        <v>0</v>
      </c>
      <c r="M226" s="17">
        <f t="shared" si="25"/>
        <v>0</v>
      </c>
      <c r="N226" s="17">
        <f t="shared" ref="N226:N260" si="32">N$4*D241</f>
        <v>0</v>
      </c>
      <c r="O226" s="17">
        <f t="shared" si="28"/>
        <v>0</v>
      </c>
      <c r="P226" s="17">
        <f t="shared" si="28"/>
        <v>0</v>
      </c>
      <c r="Q226" s="17">
        <f t="shared" si="28"/>
        <v>0</v>
      </c>
      <c r="S226" s="17">
        <f t="shared" si="22"/>
        <v>0</v>
      </c>
    </row>
    <row r="227" spans="1:19" x14ac:dyDescent="0.25">
      <c r="A227" s="15" t="s">
        <v>255</v>
      </c>
      <c r="B227" s="39" t="s">
        <v>956</v>
      </c>
      <c r="C227" s="24">
        <v>103</v>
      </c>
      <c r="D227" s="24">
        <v>61</v>
      </c>
      <c r="L227" s="15">
        <f t="shared" si="31"/>
        <v>289</v>
      </c>
      <c r="M227" s="17">
        <f t="shared" si="25"/>
        <v>86.7</v>
      </c>
      <c r="N227" s="17">
        <f t="shared" si="32"/>
        <v>70.699999999999989</v>
      </c>
      <c r="O227" s="17">
        <f t="shared" si="28"/>
        <v>42.419999999999995</v>
      </c>
      <c r="P227" s="17">
        <f t="shared" si="28"/>
        <v>17.674999999999997</v>
      </c>
      <c r="Q227" s="17">
        <f t="shared" si="28"/>
        <v>10.604999999999999</v>
      </c>
      <c r="S227" s="17">
        <f t="shared" si="22"/>
        <v>16.000000000000014</v>
      </c>
    </row>
    <row r="228" spans="1:19" x14ac:dyDescent="0.25">
      <c r="A228" s="15" t="s">
        <v>256</v>
      </c>
      <c r="B228" s="39" t="s">
        <v>993</v>
      </c>
      <c r="C228" s="24">
        <v>84</v>
      </c>
      <c r="D228" s="24">
        <v>33</v>
      </c>
      <c r="L228" s="15">
        <f t="shared" si="31"/>
        <v>81</v>
      </c>
      <c r="M228" s="17">
        <f t="shared" si="25"/>
        <v>24.3</v>
      </c>
      <c r="N228" s="17">
        <f t="shared" si="32"/>
        <v>26.599999999999998</v>
      </c>
      <c r="O228" s="17">
        <f t="shared" si="28"/>
        <v>15.959999999999997</v>
      </c>
      <c r="P228" s="17">
        <f t="shared" si="28"/>
        <v>6.6499999999999995</v>
      </c>
      <c r="Q228" s="17">
        <f t="shared" si="28"/>
        <v>3.9899999999999993</v>
      </c>
      <c r="S228" s="17">
        <f t="shared" si="22"/>
        <v>-2.2999999999999972</v>
      </c>
    </row>
    <row r="229" spans="1:19" x14ac:dyDescent="0.25">
      <c r="A229" s="15" t="s">
        <v>257</v>
      </c>
      <c r="B229" s="34" t="s">
        <v>601</v>
      </c>
      <c r="L229" s="15">
        <f t="shared" si="31"/>
        <v>183</v>
      </c>
      <c r="M229" s="17">
        <f t="shared" si="25"/>
        <v>54.9</v>
      </c>
      <c r="N229" s="17">
        <f t="shared" si="32"/>
        <v>53.9</v>
      </c>
      <c r="O229" s="17">
        <f t="shared" si="28"/>
        <v>32.339999999999996</v>
      </c>
      <c r="P229" s="17">
        <f t="shared" si="28"/>
        <v>13.475</v>
      </c>
      <c r="Q229" s="17">
        <f t="shared" si="28"/>
        <v>8.0849999999999991</v>
      </c>
      <c r="S229" s="17">
        <f t="shared" ref="S229:S292" si="33">M229-N229</f>
        <v>1</v>
      </c>
    </row>
    <row r="230" spans="1:19" x14ac:dyDescent="0.25">
      <c r="A230" s="15" t="s">
        <v>258</v>
      </c>
      <c r="B230" s="39" t="s">
        <v>791</v>
      </c>
      <c r="C230" s="24">
        <v>192</v>
      </c>
      <c r="D230" s="24">
        <v>108</v>
      </c>
      <c r="L230" s="15">
        <f t="shared" si="31"/>
        <v>0</v>
      </c>
      <c r="M230" s="17">
        <f t="shared" si="25"/>
        <v>0</v>
      </c>
      <c r="N230" s="17">
        <f t="shared" si="32"/>
        <v>0</v>
      </c>
      <c r="O230" s="17">
        <f t="shared" si="28"/>
        <v>0</v>
      </c>
      <c r="P230" s="17">
        <f t="shared" si="28"/>
        <v>0</v>
      </c>
      <c r="Q230" s="17">
        <f t="shared" si="28"/>
        <v>0</v>
      </c>
      <c r="S230" s="17">
        <f t="shared" si="33"/>
        <v>0</v>
      </c>
    </row>
    <row r="231" spans="1:19" x14ac:dyDescent="0.25">
      <c r="A231" s="15" t="s">
        <v>194</v>
      </c>
      <c r="B231" s="39" t="s">
        <v>792</v>
      </c>
      <c r="C231" s="24">
        <v>151</v>
      </c>
      <c r="D231" s="24">
        <v>102</v>
      </c>
      <c r="L231" s="15">
        <f t="shared" si="31"/>
        <v>145</v>
      </c>
      <c r="M231" s="17">
        <f t="shared" si="25"/>
        <v>43.5</v>
      </c>
      <c r="N231" s="17">
        <f t="shared" si="32"/>
        <v>31.499999999999996</v>
      </c>
      <c r="O231" s="17">
        <f t="shared" si="28"/>
        <v>18.899999999999999</v>
      </c>
      <c r="P231" s="17">
        <f t="shared" si="28"/>
        <v>7.8749999999999991</v>
      </c>
      <c r="Q231" s="17">
        <f t="shared" si="28"/>
        <v>4.7249999999999996</v>
      </c>
      <c r="S231" s="17">
        <f t="shared" si="33"/>
        <v>12.000000000000004</v>
      </c>
    </row>
    <row r="232" spans="1:19" x14ac:dyDescent="0.25">
      <c r="A232" s="15" t="s">
        <v>138</v>
      </c>
      <c r="B232" s="39" t="s">
        <v>793</v>
      </c>
      <c r="C232" s="24">
        <v>91</v>
      </c>
      <c r="D232" s="24">
        <v>50</v>
      </c>
      <c r="L232" s="15">
        <f t="shared" si="31"/>
        <v>126</v>
      </c>
      <c r="M232" s="17">
        <f t="shared" si="25"/>
        <v>37.799999999999997</v>
      </c>
      <c r="N232" s="17">
        <f t="shared" si="32"/>
        <v>22.4</v>
      </c>
      <c r="O232" s="17">
        <f t="shared" si="28"/>
        <v>13.44</v>
      </c>
      <c r="P232" s="17">
        <f t="shared" si="28"/>
        <v>5.6</v>
      </c>
      <c r="Q232" s="17">
        <f t="shared" si="28"/>
        <v>3.36</v>
      </c>
      <c r="S232" s="17">
        <f t="shared" si="33"/>
        <v>15.399999999999999</v>
      </c>
    </row>
    <row r="233" spans="1:19" x14ac:dyDescent="0.25">
      <c r="A233" s="15" t="s">
        <v>281</v>
      </c>
      <c r="B233" s="39" t="s">
        <v>794</v>
      </c>
      <c r="C233" s="24">
        <v>119</v>
      </c>
      <c r="D233" s="24">
        <v>90</v>
      </c>
      <c r="L233" s="15">
        <f t="shared" si="31"/>
        <v>0</v>
      </c>
      <c r="M233" s="17">
        <f t="shared" si="25"/>
        <v>0</v>
      </c>
      <c r="N233" s="17">
        <f t="shared" si="32"/>
        <v>0</v>
      </c>
      <c r="O233" s="17">
        <f t="shared" si="28"/>
        <v>0</v>
      </c>
      <c r="P233" s="17">
        <f t="shared" si="28"/>
        <v>0</v>
      </c>
      <c r="Q233" s="17">
        <f t="shared" si="28"/>
        <v>0</v>
      </c>
      <c r="S233" s="17">
        <f t="shared" si="33"/>
        <v>0</v>
      </c>
    </row>
    <row r="234" spans="1:19" x14ac:dyDescent="0.25">
      <c r="A234" s="15" t="s">
        <v>194</v>
      </c>
      <c r="B234" s="39" t="s">
        <v>994</v>
      </c>
      <c r="C234" s="24">
        <v>71</v>
      </c>
      <c r="D234" s="24">
        <v>60</v>
      </c>
      <c r="L234" s="15">
        <f t="shared" si="31"/>
        <v>149</v>
      </c>
      <c r="M234" s="17">
        <f t="shared" si="25"/>
        <v>44.699999999999996</v>
      </c>
      <c r="N234" s="17">
        <f t="shared" si="32"/>
        <v>28</v>
      </c>
      <c r="O234" s="17">
        <f t="shared" si="28"/>
        <v>16.8</v>
      </c>
      <c r="P234" s="17">
        <f t="shared" si="28"/>
        <v>7</v>
      </c>
      <c r="Q234" s="17">
        <f t="shared" si="28"/>
        <v>4.2</v>
      </c>
      <c r="S234" s="17">
        <f t="shared" si="33"/>
        <v>16.699999999999996</v>
      </c>
    </row>
    <row r="235" spans="1:19" x14ac:dyDescent="0.25">
      <c r="A235" s="15" t="s">
        <v>282</v>
      </c>
      <c r="B235" s="34" t="s">
        <v>53</v>
      </c>
      <c r="L235" s="15">
        <f t="shared" si="31"/>
        <v>78</v>
      </c>
      <c r="M235" s="17">
        <f t="shared" si="25"/>
        <v>23.4</v>
      </c>
      <c r="N235" s="17">
        <f t="shared" si="32"/>
        <v>14.7</v>
      </c>
      <c r="O235" s="17">
        <f t="shared" si="28"/>
        <v>8.8199999999999985</v>
      </c>
      <c r="P235" s="17">
        <f t="shared" si="28"/>
        <v>3.6749999999999998</v>
      </c>
      <c r="Q235" s="17">
        <f t="shared" si="28"/>
        <v>2.2049999999999996</v>
      </c>
      <c r="S235" s="17">
        <f t="shared" si="33"/>
        <v>8.6999999999999993</v>
      </c>
    </row>
    <row r="236" spans="1:19" x14ac:dyDescent="0.25">
      <c r="A236" s="15" t="s">
        <v>283</v>
      </c>
      <c r="B236" s="39" t="s">
        <v>957</v>
      </c>
      <c r="C236" s="24">
        <v>85</v>
      </c>
      <c r="D236" s="24">
        <v>56</v>
      </c>
      <c r="L236" s="15">
        <f t="shared" si="31"/>
        <v>0</v>
      </c>
      <c r="M236" s="17">
        <f t="shared" si="25"/>
        <v>0</v>
      </c>
      <c r="N236" s="17">
        <f t="shared" si="32"/>
        <v>0</v>
      </c>
      <c r="O236" s="17">
        <f t="shared" si="28"/>
        <v>0</v>
      </c>
      <c r="P236" s="17">
        <f t="shared" si="28"/>
        <v>0</v>
      </c>
      <c r="Q236" s="17">
        <f t="shared" si="28"/>
        <v>0</v>
      </c>
      <c r="S236" s="17">
        <f t="shared" si="33"/>
        <v>0</v>
      </c>
    </row>
    <row r="237" spans="1:19" x14ac:dyDescent="0.25">
      <c r="A237" s="15" t="s">
        <v>74</v>
      </c>
      <c r="B237" s="39" t="s">
        <v>995</v>
      </c>
      <c r="C237" s="24">
        <v>76</v>
      </c>
      <c r="D237" s="24">
        <v>35</v>
      </c>
      <c r="L237" s="15">
        <f t="shared" si="31"/>
        <v>140</v>
      </c>
      <c r="M237" s="17">
        <f t="shared" si="25"/>
        <v>42</v>
      </c>
      <c r="N237" s="17">
        <f t="shared" si="32"/>
        <v>44.099999999999994</v>
      </c>
      <c r="O237" s="17">
        <f t="shared" si="28"/>
        <v>26.459999999999997</v>
      </c>
      <c r="P237" s="17">
        <f t="shared" si="28"/>
        <v>11.024999999999999</v>
      </c>
      <c r="Q237" s="17">
        <f t="shared" si="28"/>
        <v>6.6149999999999993</v>
      </c>
      <c r="S237" s="17">
        <f t="shared" si="33"/>
        <v>-2.0999999999999943</v>
      </c>
    </row>
    <row r="238" spans="1:19" x14ac:dyDescent="0.25">
      <c r="A238" s="15" t="s">
        <v>284</v>
      </c>
      <c r="B238" s="34" t="s">
        <v>54</v>
      </c>
      <c r="L238" s="15">
        <f t="shared" si="31"/>
        <v>129</v>
      </c>
      <c r="M238" s="17">
        <f t="shared" si="25"/>
        <v>38.699999999999996</v>
      </c>
      <c r="N238" s="17">
        <f t="shared" si="32"/>
        <v>32.199999999999996</v>
      </c>
      <c r="O238" s="17">
        <f t="shared" si="28"/>
        <v>19.319999999999997</v>
      </c>
      <c r="P238" s="17">
        <f t="shared" si="28"/>
        <v>8.0499999999999989</v>
      </c>
      <c r="Q238" s="17">
        <f t="shared" si="28"/>
        <v>4.8299999999999992</v>
      </c>
      <c r="S238" s="17">
        <f t="shared" si="33"/>
        <v>6.5</v>
      </c>
    </row>
    <row r="239" spans="1:19" x14ac:dyDescent="0.25">
      <c r="A239" s="15" t="s">
        <v>194</v>
      </c>
      <c r="B239" s="39" t="s">
        <v>958</v>
      </c>
      <c r="C239" s="24">
        <v>142</v>
      </c>
      <c r="D239" s="24">
        <v>110</v>
      </c>
      <c r="L239" s="15">
        <f t="shared" si="31"/>
        <v>0</v>
      </c>
      <c r="M239" s="17">
        <f t="shared" si="25"/>
        <v>0</v>
      </c>
      <c r="N239" s="17">
        <f t="shared" si="32"/>
        <v>0</v>
      </c>
      <c r="O239" s="17">
        <f t="shared" si="28"/>
        <v>0</v>
      </c>
      <c r="P239" s="17">
        <f t="shared" si="28"/>
        <v>0</v>
      </c>
      <c r="Q239" s="17">
        <f t="shared" si="28"/>
        <v>0</v>
      </c>
      <c r="S239" s="17">
        <f t="shared" si="33"/>
        <v>0</v>
      </c>
    </row>
    <row r="240" spans="1:19" x14ac:dyDescent="0.25">
      <c r="A240" s="15" t="s">
        <v>285</v>
      </c>
      <c r="B240" s="39" t="s">
        <v>996</v>
      </c>
      <c r="C240" s="24">
        <v>86</v>
      </c>
      <c r="D240" s="24">
        <v>53</v>
      </c>
      <c r="L240" s="15">
        <f t="shared" si="31"/>
        <v>180</v>
      </c>
      <c r="M240" s="17">
        <f t="shared" si="25"/>
        <v>54</v>
      </c>
      <c r="N240" s="17">
        <f t="shared" si="32"/>
        <v>50.4</v>
      </c>
      <c r="O240" s="17">
        <f t="shared" si="28"/>
        <v>30.24</v>
      </c>
      <c r="P240" s="17">
        <f t="shared" si="28"/>
        <v>12.6</v>
      </c>
      <c r="Q240" s="17">
        <f t="shared" si="28"/>
        <v>7.56</v>
      </c>
      <c r="S240" s="17">
        <f t="shared" si="33"/>
        <v>3.6000000000000014</v>
      </c>
    </row>
    <row r="241" spans="1:19" x14ac:dyDescent="0.25">
      <c r="A241" s="15" t="s">
        <v>75</v>
      </c>
      <c r="B241" s="34" t="s">
        <v>55</v>
      </c>
      <c r="L241" s="15">
        <f t="shared" si="31"/>
        <v>148</v>
      </c>
      <c r="M241" s="17">
        <f t="shared" si="25"/>
        <v>44.4</v>
      </c>
      <c r="N241" s="17">
        <f t="shared" si="32"/>
        <v>30.099999999999998</v>
      </c>
      <c r="O241" s="17">
        <f t="shared" si="28"/>
        <v>18.059999999999999</v>
      </c>
      <c r="P241" s="17">
        <f t="shared" si="28"/>
        <v>7.5249999999999995</v>
      </c>
      <c r="Q241" s="17">
        <f t="shared" si="28"/>
        <v>4.5149999999999997</v>
      </c>
      <c r="S241" s="17">
        <f t="shared" si="33"/>
        <v>14.3</v>
      </c>
    </row>
    <row r="242" spans="1:19" x14ac:dyDescent="0.25">
      <c r="A242" s="15" t="s">
        <v>286</v>
      </c>
      <c r="B242" s="39" t="s">
        <v>959</v>
      </c>
      <c r="C242" s="24">
        <v>188</v>
      </c>
      <c r="D242" s="24">
        <v>101</v>
      </c>
      <c r="L242" s="15">
        <f t="shared" si="31"/>
        <v>0</v>
      </c>
      <c r="M242" s="17">
        <f t="shared" si="25"/>
        <v>0</v>
      </c>
      <c r="N242" s="17">
        <f t="shared" si="32"/>
        <v>0</v>
      </c>
      <c r="O242" s="17">
        <f t="shared" si="28"/>
        <v>0</v>
      </c>
      <c r="P242" s="17">
        <f t="shared" si="28"/>
        <v>0</v>
      </c>
      <c r="Q242" s="17">
        <f t="shared" si="28"/>
        <v>0</v>
      </c>
      <c r="S242" s="17">
        <f t="shared" si="33"/>
        <v>0</v>
      </c>
    </row>
    <row r="243" spans="1:19" x14ac:dyDescent="0.25">
      <c r="A243" s="15" t="s">
        <v>194</v>
      </c>
      <c r="B243" s="39" t="s">
        <v>998</v>
      </c>
      <c r="C243" s="24">
        <v>43</v>
      </c>
      <c r="D243" s="24">
        <v>38</v>
      </c>
      <c r="L243" s="15">
        <f t="shared" si="31"/>
        <v>150</v>
      </c>
      <c r="M243" s="17">
        <f t="shared" si="25"/>
        <v>45</v>
      </c>
      <c r="N243" s="17">
        <f t="shared" si="32"/>
        <v>37.799999999999997</v>
      </c>
      <c r="O243" s="17">
        <f t="shared" si="28"/>
        <v>22.679999999999996</v>
      </c>
      <c r="P243" s="17">
        <f t="shared" si="28"/>
        <v>9.4499999999999993</v>
      </c>
      <c r="Q243" s="17">
        <f t="shared" si="28"/>
        <v>5.669999999999999</v>
      </c>
      <c r="S243" s="17">
        <f t="shared" si="33"/>
        <v>7.2000000000000028</v>
      </c>
    </row>
    <row r="244" spans="1:19" x14ac:dyDescent="0.25">
      <c r="A244" s="15" t="s">
        <v>287</v>
      </c>
      <c r="B244" s="34" t="s">
        <v>252</v>
      </c>
      <c r="C244" s="24">
        <v>106</v>
      </c>
      <c r="D244" s="24">
        <v>77</v>
      </c>
      <c r="L244" s="15">
        <f t="shared" si="31"/>
        <v>67</v>
      </c>
      <c r="M244" s="17">
        <f t="shared" si="25"/>
        <v>20.099999999999998</v>
      </c>
      <c r="N244" s="17">
        <f t="shared" si="32"/>
        <v>22.4</v>
      </c>
      <c r="O244" s="17">
        <f t="shared" si="28"/>
        <v>13.44</v>
      </c>
      <c r="P244" s="17">
        <f t="shared" si="28"/>
        <v>5.6</v>
      </c>
      <c r="Q244" s="17">
        <f t="shared" si="28"/>
        <v>3.36</v>
      </c>
      <c r="S244" s="17">
        <f t="shared" si="33"/>
        <v>-2.3000000000000007</v>
      </c>
    </row>
    <row r="245" spans="1:19" x14ac:dyDescent="0.25">
      <c r="A245" s="15" t="s">
        <v>288</v>
      </c>
      <c r="B245" s="34" t="s">
        <v>571</v>
      </c>
      <c r="L245" s="15">
        <f t="shared" si="31"/>
        <v>0</v>
      </c>
      <c r="M245" s="17">
        <f t="shared" si="25"/>
        <v>0</v>
      </c>
      <c r="N245" s="17">
        <f t="shared" si="32"/>
        <v>0</v>
      </c>
      <c r="O245" s="17">
        <f t="shared" si="28"/>
        <v>0</v>
      </c>
      <c r="P245" s="17">
        <f t="shared" si="28"/>
        <v>0</v>
      </c>
      <c r="Q245" s="17">
        <f t="shared" si="28"/>
        <v>0</v>
      </c>
      <c r="S245" s="17">
        <f t="shared" si="33"/>
        <v>0</v>
      </c>
    </row>
    <row r="246" spans="1:19" x14ac:dyDescent="0.25">
      <c r="A246" s="15" t="s">
        <v>76</v>
      </c>
      <c r="B246" s="39" t="s">
        <v>960</v>
      </c>
      <c r="C246" s="24">
        <v>100</v>
      </c>
      <c r="D246" s="24">
        <v>45</v>
      </c>
      <c r="L246" s="15">
        <f t="shared" si="31"/>
        <v>203</v>
      </c>
      <c r="M246" s="17">
        <f t="shared" si="25"/>
        <v>60.9</v>
      </c>
      <c r="N246" s="17">
        <f t="shared" si="32"/>
        <v>42.699999999999996</v>
      </c>
      <c r="O246" s="17">
        <f t="shared" si="28"/>
        <v>25.619999999999997</v>
      </c>
      <c r="P246" s="17">
        <f t="shared" si="28"/>
        <v>10.674999999999999</v>
      </c>
      <c r="Q246" s="17">
        <f t="shared" si="28"/>
        <v>6.4049999999999994</v>
      </c>
      <c r="S246" s="17">
        <f t="shared" si="33"/>
        <v>18.200000000000003</v>
      </c>
    </row>
    <row r="247" spans="1:19" x14ac:dyDescent="0.25">
      <c r="A247" s="15" t="s">
        <v>504</v>
      </c>
      <c r="B247" s="39" t="s">
        <v>999</v>
      </c>
      <c r="C247" s="24">
        <v>94</v>
      </c>
      <c r="D247" s="24">
        <v>32</v>
      </c>
      <c r="L247" s="15">
        <f t="shared" si="31"/>
        <v>168</v>
      </c>
      <c r="M247" s="17">
        <f t="shared" si="25"/>
        <v>50.4</v>
      </c>
      <c r="N247" s="17">
        <f t="shared" si="32"/>
        <v>38.5</v>
      </c>
      <c r="O247" s="17">
        <f t="shared" si="28"/>
        <v>23.099999999999998</v>
      </c>
      <c r="P247" s="17">
        <f t="shared" si="28"/>
        <v>9.625</v>
      </c>
      <c r="Q247" s="17">
        <f t="shared" si="28"/>
        <v>5.7749999999999995</v>
      </c>
      <c r="S247" s="17">
        <f t="shared" si="33"/>
        <v>11.899999999999999</v>
      </c>
    </row>
    <row r="248" spans="1:19" x14ac:dyDescent="0.25">
      <c r="A248" s="15" t="s">
        <v>194</v>
      </c>
      <c r="B248" s="34" t="s">
        <v>629</v>
      </c>
      <c r="L248" s="15">
        <f t="shared" si="31"/>
        <v>0</v>
      </c>
      <c r="M248" s="17">
        <f t="shared" si="25"/>
        <v>0</v>
      </c>
      <c r="N248" s="17">
        <f t="shared" si="32"/>
        <v>0</v>
      </c>
      <c r="O248" s="17">
        <f t="shared" si="28"/>
        <v>0</v>
      </c>
      <c r="P248" s="17">
        <f t="shared" si="28"/>
        <v>0</v>
      </c>
      <c r="Q248" s="17">
        <f t="shared" si="28"/>
        <v>0</v>
      </c>
      <c r="S248" s="17">
        <f t="shared" si="33"/>
        <v>0</v>
      </c>
    </row>
    <row r="249" spans="1:19" x14ac:dyDescent="0.25">
      <c r="A249" s="15" t="s">
        <v>77</v>
      </c>
      <c r="B249" s="39" t="s">
        <v>843</v>
      </c>
      <c r="C249" s="24">
        <v>109</v>
      </c>
      <c r="D249" s="24">
        <v>40</v>
      </c>
      <c r="L249" s="15">
        <f t="shared" si="31"/>
        <v>198</v>
      </c>
      <c r="M249" s="17">
        <f t="shared" si="25"/>
        <v>59.4</v>
      </c>
      <c r="N249" s="17">
        <f t="shared" si="32"/>
        <v>40.599999999999994</v>
      </c>
      <c r="O249" s="17">
        <f t="shared" si="28"/>
        <v>24.359999999999996</v>
      </c>
      <c r="P249" s="17">
        <f t="shared" si="28"/>
        <v>10.149999999999999</v>
      </c>
      <c r="Q249" s="17">
        <f t="shared" si="28"/>
        <v>6.089999999999999</v>
      </c>
      <c r="S249" s="17">
        <f t="shared" si="33"/>
        <v>18.800000000000004</v>
      </c>
    </row>
    <row r="250" spans="1:19" x14ac:dyDescent="0.25">
      <c r="A250" s="15" t="s">
        <v>289</v>
      </c>
      <c r="B250" s="39" t="s">
        <v>1001</v>
      </c>
      <c r="C250" s="24">
        <v>57</v>
      </c>
      <c r="D250" s="24">
        <v>21</v>
      </c>
      <c r="L250" s="15">
        <f t="shared" si="31"/>
        <v>63</v>
      </c>
      <c r="M250" s="17">
        <f t="shared" si="25"/>
        <v>18.899999999999999</v>
      </c>
      <c r="N250" s="17">
        <f t="shared" si="32"/>
        <v>26.599999999999998</v>
      </c>
      <c r="O250" s="17">
        <f t="shared" si="28"/>
        <v>15.959999999999997</v>
      </c>
      <c r="P250" s="17">
        <f t="shared" si="28"/>
        <v>6.6499999999999995</v>
      </c>
      <c r="Q250" s="17">
        <f t="shared" si="28"/>
        <v>3.9899999999999993</v>
      </c>
      <c r="S250" s="17">
        <f t="shared" si="33"/>
        <v>-7.6999999999999993</v>
      </c>
    </row>
    <row r="251" spans="1:19" x14ac:dyDescent="0.25">
      <c r="A251" s="15" t="s">
        <v>194</v>
      </c>
      <c r="B251" s="34" t="s">
        <v>58</v>
      </c>
      <c r="L251" s="15">
        <f t="shared" si="31"/>
        <v>0</v>
      </c>
      <c r="M251" s="17">
        <f t="shared" si="25"/>
        <v>0</v>
      </c>
      <c r="N251" s="17">
        <f t="shared" si="32"/>
        <v>0</v>
      </c>
      <c r="O251" s="17">
        <f t="shared" si="28"/>
        <v>0</v>
      </c>
      <c r="P251" s="17">
        <f t="shared" si="28"/>
        <v>0</v>
      </c>
      <c r="Q251" s="17">
        <f t="shared" si="28"/>
        <v>0</v>
      </c>
      <c r="S251" s="17">
        <f t="shared" si="33"/>
        <v>0</v>
      </c>
    </row>
    <row r="252" spans="1:19" x14ac:dyDescent="0.25">
      <c r="A252" s="15" t="s">
        <v>78</v>
      </c>
      <c r="B252" s="39" t="s">
        <v>726</v>
      </c>
      <c r="C252" s="24">
        <v>77</v>
      </c>
      <c r="D252" s="24">
        <v>63</v>
      </c>
      <c r="L252" s="15">
        <f t="shared" si="31"/>
        <v>196</v>
      </c>
      <c r="M252" s="17">
        <f t="shared" si="25"/>
        <v>58.8</v>
      </c>
      <c r="N252" s="17">
        <f t="shared" si="32"/>
        <v>64.399999999999991</v>
      </c>
      <c r="O252" s="17">
        <f t="shared" si="28"/>
        <v>38.639999999999993</v>
      </c>
      <c r="P252" s="17">
        <f t="shared" si="28"/>
        <v>16.099999999999998</v>
      </c>
      <c r="Q252" s="17">
        <f t="shared" si="28"/>
        <v>9.6599999999999984</v>
      </c>
      <c r="S252" s="17">
        <f t="shared" si="33"/>
        <v>-5.5999999999999943</v>
      </c>
    </row>
    <row r="253" spans="1:19" x14ac:dyDescent="0.25">
      <c r="A253" s="15" t="s">
        <v>290</v>
      </c>
      <c r="B253" s="39" t="s">
        <v>1002</v>
      </c>
      <c r="C253" s="24">
        <v>83</v>
      </c>
      <c r="D253" s="24">
        <v>46</v>
      </c>
      <c r="L253" s="15">
        <f t="shared" si="31"/>
        <v>152</v>
      </c>
      <c r="M253" s="17">
        <f t="shared" si="25"/>
        <v>45.6</v>
      </c>
      <c r="N253" s="17">
        <f t="shared" si="32"/>
        <v>57.4</v>
      </c>
      <c r="O253" s="17">
        <f t="shared" si="28"/>
        <v>34.44</v>
      </c>
      <c r="P253" s="17">
        <f t="shared" si="28"/>
        <v>14.35</v>
      </c>
      <c r="Q253" s="17">
        <f t="shared" si="28"/>
        <v>8.61</v>
      </c>
      <c r="S253" s="17">
        <f t="shared" si="33"/>
        <v>-11.799999999999997</v>
      </c>
    </row>
    <row r="254" spans="1:19" x14ac:dyDescent="0.25">
      <c r="A254" s="15" t="s">
        <v>194</v>
      </c>
      <c r="B254" s="34" t="s">
        <v>573</v>
      </c>
      <c r="L254" s="15">
        <f t="shared" si="31"/>
        <v>125</v>
      </c>
      <c r="M254" s="17">
        <f t="shared" si="25"/>
        <v>37.5</v>
      </c>
      <c r="N254" s="17">
        <f t="shared" si="32"/>
        <v>42</v>
      </c>
      <c r="O254" s="17">
        <f t="shared" si="28"/>
        <v>25.2</v>
      </c>
      <c r="P254" s="17">
        <f t="shared" si="28"/>
        <v>10.5</v>
      </c>
      <c r="Q254" s="17">
        <f t="shared" si="28"/>
        <v>6.3</v>
      </c>
      <c r="S254" s="17">
        <f t="shared" si="33"/>
        <v>-4.5</v>
      </c>
    </row>
    <row r="255" spans="1:19" x14ac:dyDescent="0.25">
      <c r="A255" s="15" t="s">
        <v>79</v>
      </c>
      <c r="B255" s="39" t="s">
        <v>727</v>
      </c>
      <c r="C255" s="24">
        <v>108</v>
      </c>
      <c r="D255" s="24">
        <v>72</v>
      </c>
      <c r="L255" s="15">
        <f t="shared" si="31"/>
        <v>0</v>
      </c>
      <c r="M255" s="17">
        <f t="shared" si="25"/>
        <v>0</v>
      </c>
      <c r="N255" s="17">
        <f t="shared" si="32"/>
        <v>0</v>
      </c>
      <c r="O255" s="17">
        <f t="shared" si="28"/>
        <v>0</v>
      </c>
      <c r="P255" s="17">
        <f t="shared" si="28"/>
        <v>0</v>
      </c>
      <c r="Q255" s="17">
        <f t="shared" si="28"/>
        <v>0</v>
      </c>
      <c r="S255" s="17">
        <f t="shared" si="33"/>
        <v>0</v>
      </c>
    </row>
    <row r="256" spans="1:19" x14ac:dyDescent="0.25">
      <c r="A256" s="15" t="s">
        <v>291</v>
      </c>
      <c r="B256" s="39" t="s">
        <v>1003</v>
      </c>
      <c r="C256" s="24">
        <v>105</v>
      </c>
      <c r="D256" s="24">
        <v>43</v>
      </c>
      <c r="L256" s="15">
        <f t="shared" si="31"/>
        <v>284</v>
      </c>
      <c r="M256" s="17">
        <f t="shared" si="25"/>
        <v>85.2</v>
      </c>
      <c r="N256" s="17">
        <f t="shared" si="32"/>
        <v>63.699999999999996</v>
      </c>
      <c r="O256" s="17">
        <f t="shared" si="28"/>
        <v>38.22</v>
      </c>
      <c r="P256" s="17">
        <f t="shared" si="28"/>
        <v>15.924999999999999</v>
      </c>
      <c r="Q256" s="17">
        <f t="shared" si="28"/>
        <v>9.5549999999999997</v>
      </c>
      <c r="S256" s="17">
        <f t="shared" si="33"/>
        <v>21.500000000000007</v>
      </c>
    </row>
    <row r="257" spans="1:19" x14ac:dyDescent="0.25">
      <c r="A257" s="15" t="s">
        <v>194</v>
      </c>
      <c r="B257" s="34" t="s">
        <v>60</v>
      </c>
      <c r="L257" s="15">
        <f t="shared" si="31"/>
        <v>65</v>
      </c>
      <c r="M257" s="17">
        <f t="shared" si="25"/>
        <v>19.5</v>
      </c>
      <c r="N257" s="17">
        <f t="shared" si="32"/>
        <v>9.7999999999999989</v>
      </c>
      <c r="O257" s="17">
        <f t="shared" si="28"/>
        <v>5.879999999999999</v>
      </c>
      <c r="P257" s="17">
        <f t="shared" si="28"/>
        <v>2.4499999999999997</v>
      </c>
      <c r="Q257" s="17">
        <f t="shared" si="28"/>
        <v>1.4699999999999998</v>
      </c>
      <c r="S257" s="17">
        <f t="shared" si="33"/>
        <v>9.7000000000000011</v>
      </c>
    </row>
    <row r="258" spans="1:19" x14ac:dyDescent="0.25">
      <c r="A258" s="15" t="s">
        <v>80</v>
      </c>
      <c r="B258" s="39" t="s">
        <v>728</v>
      </c>
      <c r="C258" s="24">
        <v>96</v>
      </c>
      <c r="D258" s="24">
        <v>54</v>
      </c>
      <c r="L258" s="15">
        <f t="shared" si="31"/>
        <v>0</v>
      </c>
      <c r="M258" s="17">
        <f t="shared" si="25"/>
        <v>0</v>
      </c>
      <c r="N258" s="17">
        <f t="shared" si="32"/>
        <v>0</v>
      </c>
      <c r="O258" s="17">
        <f t="shared" si="28"/>
        <v>0</v>
      </c>
      <c r="P258" s="17">
        <f t="shared" si="28"/>
        <v>0</v>
      </c>
      <c r="Q258" s="17">
        <f t="shared" si="28"/>
        <v>0</v>
      </c>
      <c r="S258" s="17">
        <f t="shared" si="33"/>
        <v>0</v>
      </c>
    </row>
    <row r="259" spans="1:19" x14ac:dyDescent="0.25">
      <c r="A259" s="15" t="s">
        <v>292</v>
      </c>
      <c r="B259" s="39" t="s">
        <v>1004</v>
      </c>
      <c r="C259" s="24">
        <v>35</v>
      </c>
      <c r="D259" s="24">
        <v>32</v>
      </c>
      <c r="L259" s="15">
        <f t="shared" si="31"/>
        <v>190</v>
      </c>
      <c r="M259" s="17">
        <f t="shared" si="25"/>
        <v>57</v>
      </c>
      <c r="N259" s="17">
        <f t="shared" si="32"/>
        <v>58.099999999999994</v>
      </c>
      <c r="O259" s="17">
        <f t="shared" si="28"/>
        <v>34.859999999999992</v>
      </c>
      <c r="P259" s="17">
        <f t="shared" si="28"/>
        <v>14.524999999999999</v>
      </c>
      <c r="Q259" s="17">
        <f t="shared" si="28"/>
        <v>8.7149999999999981</v>
      </c>
      <c r="S259" s="17">
        <f t="shared" si="33"/>
        <v>-1.0999999999999943</v>
      </c>
    </row>
    <row r="260" spans="1:19" x14ac:dyDescent="0.25">
      <c r="A260" s="15" t="s">
        <v>194</v>
      </c>
      <c r="B260" s="34" t="s">
        <v>574</v>
      </c>
      <c r="L260" s="15">
        <f t="shared" si="31"/>
        <v>220</v>
      </c>
      <c r="M260" s="17">
        <f t="shared" si="25"/>
        <v>66</v>
      </c>
      <c r="N260" s="17">
        <f t="shared" si="32"/>
        <v>31.499999999999996</v>
      </c>
      <c r="O260" s="17">
        <f t="shared" si="28"/>
        <v>18.899999999999999</v>
      </c>
      <c r="P260" s="17">
        <f t="shared" si="28"/>
        <v>7.8749999999999991</v>
      </c>
      <c r="Q260" s="17">
        <f t="shared" si="28"/>
        <v>4.7249999999999996</v>
      </c>
      <c r="S260" s="17">
        <f t="shared" si="33"/>
        <v>34.5</v>
      </c>
    </row>
    <row r="261" spans="1:19" x14ac:dyDescent="0.25">
      <c r="A261" s="15" t="s">
        <v>81</v>
      </c>
      <c r="B261" s="39" t="s">
        <v>729</v>
      </c>
      <c r="C261" s="24">
        <v>142</v>
      </c>
      <c r="D261" s="24">
        <v>61</v>
      </c>
      <c r="L261" s="15">
        <f>SUM(C20:D20)</f>
        <v>0</v>
      </c>
      <c r="M261" s="17">
        <f t="shared" ref="M261:M324" si="34">$M$4*L261</f>
        <v>0</v>
      </c>
      <c r="N261" s="17">
        <f>N$4*D20</f>
        <v>0</v>
      </c>
      <c r="O261" s="17">
        <f t="shared" si="28"/>
        <v>0</v>
      </c>
      <c r="P261" s="17">
        <f t="shared" si="28"/>
        <v>0</v>
      </c>
      <c r="Q261" s="17">
        <f t="shared" si="28"/>
        <v>0</v>
      </c>
      <c r="S261" s="17">
        <f t="shared" si="33"/>
        <v>0</v>
      </c>
    </row>
    <row r="262" spans="1:19" x14ac:dyDescent="0.25">
      <c r="A262" s="15" t="s">
        <v>293</v>
      </c>
      <c r="B262" s="39" t="s">
        <v>1005</v>
      </c>
      <c r="C262" s="24">
        <v>113</v>
      </c>
      <c r="D262" s="24">
        <v>55</v>
      </c>
      <c r="L262" s="15">
        <f>SUM(C21:D21)</f>
        <v>233</v>
      </c>
      <c r="M262" s="17">
        <f t="shared" si="34"/>
        <v>69.899999999999991</v>
      </c>
      <c r="N262" s="17">
        <f>N$4*D21</f>
        <v>55.3</v>
      </c>
      <c r="O262" s="17">
        <f t="shared" si="28"/>
        <v>33.18</v>
      </c>
      <c r="P262" s="17">
        <f t="shared" si="28"/>
        <v>13.824999999999999</v>
      </c>
      <c r="Q262" s="17">
        <f t="shared" si="28"/>
        <v>8.2949999999999999</v>
      </c>
      <c r="S262" s="17">
        <f t="shared" si="33"/>
        <v>14.599999999999994</v>
      </c>
    </row>
    <row r="263" spans="1:19" x14ac:dyDescent="0.25">
      <c r="A263" s="15" t="s">
        <v>505</v>
      </c>
      <c r="B263" s="34" t="s">
        <v>62</v>
      </c>
      <c r="L263" s="15">
        <f>SUM(C22:D22)</f>
        <v>180</v>
      </c>
      <c r="M263" s="17">
        <f t="shared" si="34"/>
        <v>54</v>
      </c>
      <c r="N263" s="17">
        <f>N$4*D22</f>
        <v>50.4</v>
      </c>
      <c r="O263" s="17">
        <f t="shared" si="28"/>
        <v>30.24</v>
      </c>
      <c r="P263" s="17">
        <f t="shared" si="28"/>
        <v>12.6</v>
      </c>
      <c r="Q263" s="17">
        <f t="shared" si="28"/>
        <v>7.56</v>
      </c>
      <c r="S263" s="17">
        <f t="shared" si="33"/>
        <v>3.6000000000000014</v>
      </c>
    </row>
    <row r="264" spans="1:19" x14ac:dyDescent="0.25">
      <c r="A264" s="15" t="s">
        <v>194</v>
      </c>
      <c r="B264" s="39" t="s">
        <v>730</v>
      </c>
      <c r="C264" s="24">
        <v>140</v>
      </c>
      <c r="D264" s="24">
        <v>58</v>
      </c>
      <c r="L264" s="15">
        <f t="shared" ref="L264:L327" si="35">SUM(C276:D276)</f>
        <v>0</v>
      </c>
      <c r="M264" s="17">
        <f t="shared" si="34"/>
        <v>0</v>
      </c>
      <c r="N264" s="17">
        <f t="shared" ref="N264:N327" si="36">N$4*D276</f>
        <v>0</v>
      </c>
      <c r="O264" s="17">
        <f t="shared" si="28"/>
        <v>0</v>
      </c>
      <c r="P264" s="17">
        <f t="shared" si="28"/>
        <v>0</v>
      </c>
      <c r="Q264" s="17">
        <f t="shared" si="28"/>
        <v>0</v>
      </c>
      <c r="S264" s="17">
        <f t="shared" si="33"/>
        <v>0</v>
      </c>
    </row>
    <row r="265" spans="1:19" x14ac:dyDescent="0.25">
      <c r="A265" s="15" t="s">
        <v>294</v>
      </c>
      <c r="B265" s="39" t="s">
        <v>1006</v>
      </c>
      <c r="C265" s="24">
        <v>25</v>
      </c>
      <c r="D265" s="24">
        <v>38</v>
      </c>
      <c r="L265" s="15">
        <f t="shared" si="35"/>
        <v>137</v>
      </c>
      <c r="M265" s="17">
        <f t="shared" si="34"/>
        <v>41.1</v>
      </c>
      <c r="N265" s="17">
        <f t="shared" si="36"/>
        <v>46.9</v>
      </c>
      <c r="O265" s="17">
        <f t="shared" si="28"/>
        <v>28.139999999999997</v>
      </c>
      <c r="P265" s="17">
        <f t="shared" si="28"/>
        <v>11.725</v>
      </c>
      <c r="Q265" s="17">
        <f t="shared" si="28"/>
        <v>7.0349999999999993</v>
      </c>
      <c r="S265" s="17">
        <f t="shared" si="33"/>
        <v>-5.7999999999999972</v>
      </c>
    </row>
    <row r="266" spans="1:19" x14ac:dyDescent="0.25">
      <c r="A266" s="15" t="s">
        <v>476</v>
      </c>
      <c r="B266" s="34" t="s">
        <v>575</v>
      </c>
      <c r="L266" s="15">
        <f t="shared" si="35"/>
        <v>89</v>
      </c>
      <c r="M266" s="17">
        <f t="shared" si="34"/>
        <v>26.7</v>
      </c>
      <c r="N266" s="17">
        <f t="shared" si="36"/>
        <v>32.199999999999996</v>
      </c>
      <c r="O266" s="17">
        <f t="shared" si="28"/>
        <v>19.319999999999997</v>
      </c>
      <c r="P266" s="17">
        <f t="shared" si="28"/>
        <v>8.0499999999999989</v>
      </c>
      <c r="Q266" s="17">
        <f t="shared" si="28"/>
        <v>4.8299999999999992</v>
      </c>
      <c r="S266" s="17">
        <f t="shared" si="33"/>
        <v>-5.4999999999999964</v>
      </c>
    </row>
    <row r="267" spans="1:19" x14ac:dyDescent="0.25">
      <c r="A267" s="15" t="s">
        <v>295</v>
      </c>
      <c r="B267" s="39" t="s">
        <v>731</v>
      </c>
      <c r="C267" s="24">
        <v>104</v>
      </c>
      <c r="D267" s="24">
        <v>92</v>
      </c>
      <c r="L267" s="15">
        <f t="shared" si="35"/>
        <v>175</v>
      </c>
      <c r="M267" s="17">
        <f t="shared" si="34"/>
        <v>52.5</v>
      </c>
      <c r="N267" s="17">
        <f t="shared" si="36"/>
        <v>42.699999999999996</v>
      </c>
      <c r="O267" s="17">
        <f t="shared" si="28"/>
        <v>25.619999999999997</v>
      </c>
      <c r="P267" s="17">
        <f t="shared" si="28"/>
        <v>10.674999999999999</v>
      </c>
      <c r="Q267" s="17">
        <f t="shared" si="28"/>
        <v>6.4049999999999994</v>
      </c>
      <c r="S267" s="17">
        <f>M267-N267</f>
        <v>9.8000000000000043</v>
      </c>
    </row>
    <row r="268" spans="1:19" x14ac:dyDescent="0.25">
      <c r="A268" s="15" t="s">
        <v>82</v>
      </c>
      <c r="B268" s="39" t="s">
        <v>732</v>
      </c>
      <c r="C268" s="24">
        <v>70</v>
      </c>
      <c r="D268" s="24">
        <v>82</v>
      </c>
      <c r="L268" s="15">
        <f t="shared" si="35"/>
        <v>0</v>
      </c>
      <c r="M268" s="17">
        <f t="shared" si="34"/>
        <v>0</v>
      </c>
      <c r="N268" s="17">
        <f t="shared" si="36"/>
        <v>0</v>
      </c>
      <c r="O268" s="17">
        <f t="shared" si="28"/>
        <v>0</v>
      </c>
      <c r="P268" s="17">
        <f t="shared" si="28"/>
        <v>0</v>
      </c>
      <c r="Q268" s="17">
        <f t="shared" si="28"/>
        <v>0</v>
      </c>
      <c r="S268" s="17">
        <f t="shared" si="33"/>
        <v>0</v>
      </c>
    </row>
    <row r="269" spans="1:19" x14ac:dyDescent="0.25">
      <c r="A269" s="15" t="s">
        <v>506</v>
      </c>
      <c r="B269" s="39" t="s">
        <v>1007</v>
      </c>
      <c r="C269" s="24">
        <v>65</v>
      </c>
      <c r="D269" s="24">
        <v>60</v>
      </c>
      <c r="L269" s="15">
        <f t="shared" si="35"/>
        <v>194</v>
      </c>
      <c r="M269" s="17">
        <f t="shared" si="34"/>
        <v>58.199999999999996</v>
      </c>
      <c r="N269" s="17">
        <f t="shared" si="36"/>
        <v>63.699999999999996</v>
      </c>
      <c r="O269" s="17">
        <f t="shared" si="28"/>
        <v>38.22</v>
      </c>
      <c r="P269" s="17">
        <f t="shared" si="28"/>
        <v>15.924999999999999</v>
      </c>
      <c r="Q269" s="17">
        <f t="shared" si="28"/>
        <v>9.5549999999999997</v>
      </c>
      <c r="S269" s="17">
        <f t="shared" si="33"/>
        <v>-5.5</v>
      </c>
    </row>
    <row r="270" spans="1:19" x14ac:dyDescent="0.25">
      <c r="A270" s="15" t="s">
        <v>194</v>
      </c>
      <c r="B270" s="34" t="s">
        <v>576</v>
      </c>
      <c r="L270" s="15">
        <f t="shared" si="35"/>
        <v>193</v>
      </c>
      <c r="M270" s="17">
        <f t="shared" si="34"/>
        <v>57.9</v>
      </c>
      <c r="N270" s="17">
        <f t="shared" si="36"/>
        <v>39.199999999999996</v>
      </c>
      <c r="O270" s="17">
        <f t="shared" si="28"/>
        <v>23.519999999999996</v>
      </c>
      <c r="P270" s="17">
        <f t="shared" si="28"/>
        <v>9.7999999999999989</v>
      </c>
      <c r="Q270" s="17">
        <f t="shared" si="28"/>
        <v>5.879999999999999</v>
      </c>
      <c r="S270" s="17">
        <f t="shared" si="33"/>
        <v>18.700000000000003</v>
      </c>
    </row>
    <row r="271" spans="1:19" x14ac:dyDescent="0.25">
      <c r="A271" s="15" t="s">
        <v>83</v>
      </c>
      <c r="B271" s="39" t="s">
        <v>733</v>
      </c>
      <c r="C271" s="24">
        <v>193</v>
      </c>
      <c r="D271" s="24">
        <v>91</v>
      </c>
      <c r="L271" s="15">
        <f t="shared" si="35"/>
        <v>0</v>
      </c>
      <c r="M271" s="17">
        <f t="shared" si="34"/>
        <v>0</v>
      </c>
      <c r="N271" s="17">
        <f t="shared" si="36"/>
        <v>0</v>
      </c>
      <c r="O271" s="17">
        <f t="shared" si="28"/>
        <v>0</v>
      </c>
      <c r="P271" s="17">
        <f t="shared" si="28"/>
        <v>0</v>
      </c>
      <c r="Q271" s="17">
        <f t="shared" si="28"/>
        <v>0</v>
      </c>
      <c r="S271" s="17">
        <f t="shared" si="33"/>
        <v>0</v>
      </c>
    </row>
    <row r="272" spans="1:19" x14ac:dyDescent="0.25">
      <c r="A272" s="15" t="s">
        <v>296</v>
      </c>
      <c r="B272" s="39" t="s">
        <v>1008</v>
      </c>
      <c r="C272" s="24">
        <v>51</v>
      </c>
      <c r="D272" s="24">
        <v>14</v>
      </c>
      <c r="L272" s="15">
        <f t="shared" si="35"/>
        <v>159</v>
      </c>
      <c r="M272" s="17">
        <f t="shared" si="34"/>
        <v>47.699999999999996</v>
      </c>
      <c r="N272" s="17">
        <f t="shared" si="36"/>
        <v>39.9</v>
      </c>
      <c r="O272" s="17">
        <f t="shared" si="28"/>
        <v>23.939999999999998</v>
      </c>
      <c r="P272" s="17">
        <f t="shared" si="28"/>
        <v>9.9749999999999996</v>
      </c>
      <c r="Q272" s="17">
        <f t="shared" si="28"/>
        <v>5.9849999999999994</v>
      </c>
      <c r="S272" s="17">
        <f t="shared" si="33"/>
        <v>7.7999999999999972</v>
      </c>
    </row>
    <row r="273" spans="1:19" x14ac:dyDescent="0.25">
      <c r="A273" s="15" t="s">
        <v>507</v>
      </c>
      <c r="B273" s="34" t="s">
        <v>65</v>
      </c>
      <c r="L273" s="15">
        <f t="shared" si="35"/>
        <v>50</v>
      </c>
      <c r="M273" s="17">
        <f t="shared" si="34"/>
        <v>15</v>
      </c>
      <c r="N273" s="17">
        <f t="shared" si="36"/>
        <v>17.5</v>
      </c>
      <c r="O273" s="17">
        <f t="shared" si="28"/>
        <v>10.5</v>
      </c>
      <c r="P273" s="17">
        <f t="shared" si="28"/>
        <v>4.375</v>
      </c>
      <c r="Q273" s="17">
        <f t="shared" si="28"/>
        <v>2.625</v>
      </c>
      <c r="S273" s="17">
        <f t="shared" si="33"/>
        <v>-2.5</v>
      </c>
    </row>
    <row r="274" spans="1:19" x14ac:dyDescent="0.25">
      <c r="A274" s="15" t="s">
        <v>194</v>
      </c>
      <c r="B274" s="39" t="s">
        <v>734</v>
      </c>
      <c r="C274" s="24">
        <v>107</v>
      </c>
      <c r="D274" s="24">
        <v>83</v>
      </c>
      <c r="L274" s="15">
        <f t="shared" si="35"/>
        <v>0</v>
      </c>
      <c r="M274" s="17">
        <f t="shared" si="34"/>
        <v>0</v>
      </c>
      <c r="N274" s="17">
        <f t="shared" si="36"/>
        <v>0</v>
      </c>
      <c r="O274" s="17">
        <f t="shared" si="28"/>
        <v>0</v>
      </c>
      <c r="P274" s="17">
        <f t="shared" si="28"/>
        <v>0</v>
      </c>
      <c r="Q274" s="17">
        <f t="shared" si="28"/>
        <v>0</v>
      </c>
      <c r="S274" s="17">
        <f t="shared" si="33"/>
        <v>0</v>
      </c>
    </row>
    <row r="275" spans="1:19" x14ac:dyDescent="0.25">
      <c r="A275" s="15" t="s">
        <v>84</v>
      </c>
      <c r="B275" s="39" t="s">
        <v>1009</v>
      </c>
      <c r="C275" s="24">
        <v>175</v>
      </c>
      <c r="D275" s="24">
        <v>45</v>
      </c>
      <c r="L275" s="15">
        <f t="shared" si="35"/>
        <v>265</v>
      </c>
      <c r="M275" s="17">
        <f t="shared" si="34"/>
        <v>79.5</v>
      </c>
      <c r="N275" s="17">
        <f t="shared" si="36"/>
        <v>61.599999999999994</v>
      </c>
      <c r="O275" s="17">
        <f t="shared" si="28"/>
        <v>36.959999999999994</v>
      </c>
      <c r="P275" s="17">
        <f t="shared" si="28"/>
        <v>15.399999999999999</v>
      </c>
      <c r="Q275" s="17">
        <f t="shared" si="28"/>
        <v>9.2399999999999984</v>
      </c>
      <c r="S275" s="17">
        <f t="shared" si="33"/>
        <v>17.900000000000006</v>
      </c>
    </row>
    <row r="276" spans="1:19" x14ac:dyDescent="0.25">
      <c r="A276" s="15" t="s">
        <v>297</v>
      </c>
      <c r="B276" s="34" t="s">
        <v>579</v>
      </c>
      <c r="L276" s="15">
        <f t="shared" si="35"/>
        <v>138</v>
      </c>
      <c r="M276" s="17">
        <f t="shared" si="34"/>
        <v>41.4</v>
      </c>
      <c r="N276" s="17">
        <f t="shared" si="36"/>
        <v>32.9</v>
      </c>
      <c r="O276" s="17">
        <f t="shared" si="28"/>
        <v>19.739999999999998</v>
      </c>
      <c r="P276" s="17">
        <f t="shared" si="28"/>
        <v>8.2249999999999996</v>
      </c>
      <c r="Q276" s="17">
        <f t="shared" si="28"/>
        <v>4.9349999999999996</v>
      </c>
      <c r="S276" s="17">
        <f t="shared" si="33"/>
        <v>8.5</v>
      </c>
    </row>
    <row r="277" spans="1:19" x14ac:dyDescent="0.25">
      <c r="A277" s="15" t="s">
        <v>194</v>
      </c>
      <c r="B277" s="39" t="s">
        <v>738</v>
      </c>
      <c r="C277" s="24">
        <v>70</v>
      </c>
      <c r="D277" s="24">
        <v>67</v>
      </c>
      <c r="L277" s="15">
        <f t="shared" si="35"/>
        <v>209</v>
      </c>
      <c r="M277" s="17">
        <f t="shared" si="34"/>
        <v>62.699999999999996</v>
      </c>
      <c r="N277" s="17">
        <f t="shared" si="36"/>
        <v>46.199999999999996</v>
      </c>
      <c r="O277" s="17">
        <f t="shared" si="28"/>
        <v>27.719999999999995</v>
      </c>
      <c r="P277" s="17">
        <f t="shared" si="28"/>
        <v>11.549999999999999</v>
      </c>
      <c r="Q277" s="17">
        <f t="shared" si="28"/>
        <v>6.9299999999999988</v>
      </c>
      <c r="S277" s="17">
        <f t="shared" si="33"/>
        <v>16.5</v>
      </c>
    </row>
    <row r="278" spans="1:19" x14ac:dyDescent="0.25">
      <c r="A278" s="15" t="s">
        <v>85</v>
      </c>
      <c r="B278" s="39" t="s">
        <v>1012</v>
      </c>
      <c r="C278" s="24">
        <v>43</v>
      </c>
      <c r="D278" s="24">
        <v>46</v>
      </c>
      <c r="L278" s="15">
        <f t="shared" si="35"/>
        <v>83</v>
      </c>
      <c r="M278" s="17">
        <f t="shared" si="34"/>
        <v>24.9</v>
      </c>
      <c r="N278" s="17">
        <f t="shared" si="36"/>
        <v>22.4</v>
      </c>
      <c r="O278" s="17">
        <f t="shared" si="28"/>
        <v>13.44</v>
      </c>
      <c r="P278" s="17">
        <f t="shared" si="28"/>
        <v>5.6</v>
      </c>
      <c r="Q278" s="17">
        <f t="shared" si="28"/>
        <v>3.36</v>
      </c>
      <c r="S278" s="17">
        <f t="shared" si="33"/>
        <v>2.5</v>
      </c>
    </row>
    <row r="279" spans="1:19" x14ac:dyDescent="0.25">
      <c r="A279" s="15" t="s">
        <v>298</v>
      </c>
      <c r="B279" s="34" t="s">
        <v>580</v>
      </c>
      <c r="C279" s="24">
        <v>114</v>
      </c>
      <c r="D279" s="24">
        <v>61</v>
      </c>
      <c r="L279" s="15">
        <f t="shared" si="35"/>
        <v>83</v>
      </c>
      <c r="M279" s="17">
        <f t="shared" si="34"/>
        <v>24.9</v>
      </c>
      <c r="N279" s="17">
        <f t="shared" si="36"/>
        <v>22.4</v>
      </c>
      <c r="O279" s="17">
        <f t="shared" si="28"/>
        <v>13.44</v>
      </c>
      <c r="P279" s="17">
        <f t="shared" si="28"/>
        <v>5.6</v>
      </c>
      <c r="Q279" s="17">
        <f t="shared" si="28"/>
        <v>3.36</v>
      </c>
      <c r="S279" s="17">
        <f t="shared" si="33"/>
        <v>2.5</v>
      </c>
    </row>
    <row r="280" spans="1:19" x14ac:dyDescent="0.25">
      <c r="A280" s="15" t="s">
        <v>194</v>
      </c>
      <c r="B280" s="34" t="s">
        <v>70</v>
      </c>
      <c r="L280" s="15">
        <f t="shared" si="35"/>
        <v>177</v>
      </c>
      <c r="M280" s="17">
        <f t="shared" si="34"/>
        <v>53.1</v>
      </c>
      <c r="N280" s="17">
        <f t="shared" si="36"/>
        <v>42.699999999999996</v>
      </c>
      <c r="O280" s="17">
        <f t="shared" si="28"/>
        <v>25.619999999999997</v>
      </c>
      <c r="P280" s="17">
        <f t="shared" si="28"/>
        <v>10.674999999999999</v>
      </c>
      <c r="Q280" s="17">
        <f t="shared" si="28"/>
        <v>6.4049999999999994</v>
      </c>
      <c r="S280" s="17">
        <f t="shared" si="33"/>
        <v>10.400000000000006</v>
      </c>
    </row>
    <row r="281" spans="1:19" x14ac:dyDescent="0.25">
      <c r="A281" s="15" t="s">
        <v>86</v>
      </c>
      <c r="B281" s="39" t="s">
        <v>739</v>
      </c>
      <c r="C281" s="24">
        <v>103</v>
      </c>
      <c r="D281" s="24">
        <v>91</v>
      </c>
      <c r="L281" s="15">
        <f t="shared" si="35"/>
        <v>119</v>
      </c>
      <c r="M281" s="17">
        <f t="shared" si="34"/>
        <v>35.699999999999996</v>
      </c>
      <c r="N281" s="17">
        <f t="shared" si="36"/>
        <v>31.499999999999996</v>
      </c>
      <c r="O281" s="17">
        <f t="shared" ref="O281:Q344" si="37">O$4*$N281</f>
        <v>18.899999999999999</v>
      </c>
      <c r="P281" s="17">
        <f t="shared" si="37"/>
        <v>7.8749999999999991</v>
      </c>
      <c r="Q281" s="17">
        <f t="shared" si="37"/>
        <v>4.7249999999999996</v>
      </c>
      <c r="S281" s="17">
        <f t="shared" si="33"/>
        <v>4.1999999999999993</v>
      </c>
    </row>
    <row r="282" spans="1:19" x14ac:dyDescent="0.25">
      <c r="A282" s="15" t="s">
        <v>508</v>
      </c>
      <c r="B282" s="39" t="s">
        <v>1013</v>
      </c>
      <c r="C282" s="24">
        <v>137</v>
      </c>
      <c r="D282" s="24">
        <v>56</v>
      </c>
      <c r="L282" s="15">
        <f t="shared" si="35"/>
        <v>79</v>
      </c>
      <c r="M282" s="17">
        <f t="shared" si="34"/>
        <v>23.7</v>
      </c>
      <c r="N282" s="17">
        <f t="shared" si="36"/>
        <v>23.799999999999997</v>
      </c>
      <c r="O282" s="17">
        <f t="shared" si="37"/>
        <v>14.279999999999998</v>
      </c>
      <c r="P282" s="17">
        <f t="shared" si="37"/>
        <v>5.9499999999999993</v>
      </c>
      <c r="Q282" s="17">
        <f t="shared" si="37"/>
        <v>3.5699999999999994</v>
      </c>
      <c r="S282" s="17">
        <f t="shared" si="33"/>
        <v>-9.9999999999997868E-2</v>
      </c>
    </row>
    <row r="283" spans="1:19" x14ac:dyDescent="0.25">
      <c r="A283" s="15" t="s">
        <v>299</v>
      </c>
      <c r="B283" s="34" t="s">
        <v>71</v>
      </c>
      <c r="L283" s="15">
        <f t="shared" si="35"/>
        <v>75</v>
      </c>
      <c r="M283" s="17">
        <f t="shared" si="34"/>
        <v>22.5</v>
      </c>
      <c r="N283" s="17">
        <f t="shared" si="36"/>
        <v>21</v>
      </c>
      <c r="O283" s="17">
        <f t="shared" si="37"/>
        <v>12.6</v>
      </c>
      <c r="P283" s="17">
        <f t="shared" si="37"/>
        <v>5.25</v>
      </c>
      <c r="Q283" s="17">
        <f t="shared" si="37"/>
        <v>3.15</v>
      </c>
      <c r="S283" s="17">
        <f t="shared" si="33"/>
        <v>1.5</v>
      </c>
    </row>
    <row r="284" spans="1:19" x14ac:dyDescent="0.25">
      <c r="A284" s="15" t="s">
        <v>300</v>
      </c>
      <c r="B284" s="39" t="s">
        <v>740</v>
      </c>
      <c r="C284" s="24">
        <v>102</v>
      </c>
      <c r="D284" s="24">
        <v>57</v>
      </c>
      <c r="L284" s="15">
        <f t="shared" si="35"/>
        <v>0</v>
      </c>
      <c r="M284" s="17">
        <f t="shared" si="34"/>
        <v>0</v>
      </c>
      <c r="N284" s="17">
        <f t="shared" si="36"/>
        <v>0</v>
      </c>
      <c r="O284" s="17">
        <f t="shared" si="37"/>
        <v>0</v>
      </c>
      <c r="P284" s="17">
        <f t="shared" si="37"/>
        <v>0</v>
      </c>
      <c r="Q284" s="17">
        <f t="shared" si="37"/>
        <v>0</v>
      </c>
      <c r="S284" s="17">
        <f t="shared" si="33"/>
        <v>0</v>
      </c>
    </row>
    <row r="285" spans="1:19" x14ac:dyDescent="0.25">
      <c r="A285" s="15" t="s">
        <v>301</v>
      </c>
      <c r="B285" s="39" t="s">
        <v>1014</v>
      </c>
      <c r="C285" s="24">
        <v>25</v>
      </c>
      <c r="D285" s="24">
        <v>25</v>
      </c>
      <c r="L285" s="15">
        <f t="shared" si="35"/>
        <v>182</v>
      </c>
      <c r="M285" s="17">
        <f t="shared" si="34"/>
        <v>54.6</v>
      </c>
      <c r="N285" s="17">
        <f t="shared" si="36"/>
        <v>38.5</v>
      </c>
      <c r="O285" s="17">
        <f t="shared" si="37"/>
        <v>23.099999999999998</v>
      </c>
      <c r="P285" s="17">
        <f t="shared" si="37"/>
        <v>9.625</v>
      </c>
      <c r="Q285" s="17">
        <f t="shared" si="37"/>
        <v>5.7749999999999995</v>
      </c>
      <c r="S285" s="17">
        <f t="shared" si="33"/>
        <v>16.100000000000001</v>
      </c>
    </row>
    <row r="286" spans="1:19" x14ac:dyDescent="0.25">
      <c r="A286" s="15" t="s">
        <v>302</v>
      </c>
      <c r="B286" s="34" t="s">
        <v>581</v>
      </c>
      <c r="L286" s="15">
        <f t="shared" si="35"/>
        <v>175</v>
      </c>
      <c r="M286" s="17">
        <f t="shared" si="34"/>
        <v>52.5</v>
      </c>
      <c r="N286" s="17">
        <f t="shared" si="36"/>
        <v>20.299999999999997</v>
      </c>
      <c r="O286" s="17">
        <f t="shared" si="37"/>
        <v>12.179999999999998</v>
      </c>
      <c r="P286" s="17">
        <f t="shared" si="37"/>
        <v>5.0749999999999993</v>
      </c>
      <c r="Q286" s="17">
        <f t="shared" si="37"/>
        <v>3.0449999999999995</v>
      </c>
      <c r="S286" s="17">
        <f t="shared" si="33"/>
        <v>32.200000000000003</v>
      </c>
    </row>
    <row r="287" spans="1:19" x14ac:dyDescent="0.25">
      <c r="A287" s="15" t="s">
        <v>194</v>
      </c>
      <c r="B287" s="39" t="s">
        <v>741</v>
      </c>
      <c r="C287" s="24">
        <v>177</v>
      </c>
      <c r="D287" s="24">
        <v>88</v>
      </c>
      <c r="L287" s="15">
        <f t="shared" si="35"/>
        <v>88</v>
      </c>
      <c r="M287" s="17">
        <f t="shared" si="34"/>
        <v>26.4</v>
      </c>
      <c r="N287" s="17">
        <f t="shared" si="36"/>
        <v>28.7</v>
      </c>
      <c r="O287" s="17">
        <f t="shared" si="37"/>
        <v>17.22</v>
      </c>
      <c r="P287" s="17">
        <f t="shared" si="37"/>
        <v>7.1749999999999998</v>
      </c>
      <c r="Q287" s="17">
        <f t="shared" si="37"/>
        <v>4.3049999999999997</v>
      </c>
      <c r="S287" s="17">
        <f t="shared" si="33"/>
        <v>-2.3000000000000007</v>
      </c>
    </row>
    <row r="288" spans="1:19" x14ac:dyDescent="0.25">
      <c r="A288" s="15" t="s">
        <v>87</v>
      </c>
      <c r="B288" s="39" t="s">
        <v>742</v>
      </c>
      <c r="C288" s="24">
        <v>91</v>
      </c>
      <c r="D288" s="24">
        <v>47</v>
      </c>
      <c r="L288" s="15">
        <f t="shared" si="35"/>
        <v>211</v>
      </c>
      <c r="M288" s="17">
        <f t="shared" si="34"/>
        <v>63.3</v>
      </c>
      <c r="N288" s="17">
        <f t="shared" si="36"/>
        <v>58.099999999999994</v>
      </c>
      <c r="O288" s="17">
        <f t="shared" si="37"/>
        <v>34.859999999999992</v>
      </c>
      <c r="P288" s="17">
        <f t="shared" si="37"/>
        <v>14.524999999999999</v>
      </c>
      <c r="Q288" s="17">
        <f t="shared" si="37"/>
        <v>8.7149999999999981</v>
      </c>
      <c r="S288" s="17">
        <f t="shared" si="33"/>
        <v>5.2000000000000028</v>
      </c>
    </row>
    <row r="289" spans="1:19" x14ac:dyDescent="0.25">
      <c r="A289" s="15" t="s">
        <v>303</v>
      </c>
      <c r="B289" s="39" t="s">
        <v>743</v>
      </c>
      <c r="C289" s="24">
        <v>143</v>
      </c>
      <c r="D289" s="24">
        <v>66</v>
      </c>
      <c r="L289" s="15">
        <f t="shared" si="35"/>
        <v>206</v>
      </c>
      <c r="M289" s="17">
        <f t="shared" si="34"/>
        <v>61.8</v>
      </c>
      <c r="N289" s="17">
        <f t="shared" si="36"/>
        <v>42</v>
      </c>
      <c r="O289" s="17">
        <f t="shared" si="37"/>
        <v>25.2</v>
      </c>
      <c r="P289" s="17">
        <f t="shared" si="37"/>
        <v>10.5</v>
      </c>
      <c r="Q289" s="17">
        <f t="shared" si="37"/>
        <v>6.3</v>
      </c>
      <c r="S289" s="17">
        <f t="shared" si="33"/>
        <v>19.799999999999997</v>
      </c>
    </row>
    <row r="290" spans="1:19" x14ac:dyDescent="0.25">
      <c r="A290" s="15" t="s">
        <v>304</v>
      </c>
      <c r="B290" s="39" t="s">
        <v>1245</v>
      </c>
      <c r="C290" s="24">
        <v>51</v>
      </c>
      <c r="D290" s="24">
        <v>32</v>
      </c>
      <c r="L290" s="15">
        <f t="shared" si="35"/>
        <v>140</v>
      </c>
      <c r="M290" s="17">
        <f t="shared" si="34"/>
        <v>42</v>
      </c>
      <c r="N290" s="17">
        <f t="shared" si="36"/>
        <v>49.699999999999996</v>
      </c>
      <c r="O290" s="17">
        <f t="shared" si="37"/>
        <v>29.819999999999997</v>
      </c>
      <c r="P290" s="17">
        <f t="shared" si="37"/>
        <v>12.424999999999999</v>
      </c>
      <c r="Q290" s="17">
        <f t="shared" si="37"/>
        <v>7.4549999999999992</v>
      </c>
      <c r="S290" s="17">
        <f t="shared" si="33"/>
        <v>-7.6999999999999957</v>
      </c>
    </row>
    <row r="291" spans="1:19" x14ac:dyDescent="0.25">
      <c r="A291" s="15" t="s">
        <v>509</v>
      </c>
      <c r="B291" s="39" t="s">
        <v>744</v>
      </c>
      <c r="C291" s="24">
        <v>51</v>
      </c>
      <c r="D291" s="24">
        <v>32</v>
      </c>
      <c r="L291" s="15">
        <f t="shared" si="35"/>
        <v>225</v>
      </c>
      <c r="M291" s="17">
        <f t="shared" si="34"/>
        <v>67.5</v>
      </c>
      <c r="N291" s="17">
        <f t="shared" si="36"/>
        <v>49</v>
      </c>
      <c r="O291" s="17">
        <f t="shared" si="37"/>
        <v>29.4</v>
      </c>
      <c r="P291" s="17">
        <f t="shared" si="37"/>
        <v>12.25</v>
      </c>
      <c r="Q291" s="17">
        <f t="shared" si="37"/>
        <v>7.35</v>
      </c>
      <c r="S291" s="17">
        <f t="shared" si="33"/>
        <v>18.5</v>
      </c>
    </row>
    <row r="292" spans="1:19" x14ac:dyDescent="0.25">
      <c r="A292" s="15" t="s">
        <v>305</v>
      </c>
      <c r="B292" s="39" t="s">
        <v>745</v>
      </c>
      <c r="C292" s="24">
        <v>116</v>
      </c>
      <c r="D292" s="24">
        <v>61</v>
      </c>
      <c r="L292" s="15">
        <f t="shared" si="35"/>
        <v>0</v>
      </c>
      <c r="M292" s="17">
        <f t="shared" si="34"/>
        <v>0</v>
      </c>
      <c r="N292" s="17">
        <f t="shared" si="36"/>
        <v>0</v>
      </c>
      <c r="O292" s="17">
        <f t="shared" si="37"/>
        <v>0</v>
      </c>
      <c r="P292" s="17">
        <f t="shared" si="37"/>
        <v>0</v>
      </c>
      <c r="Q292" s="17">
        <f t="shared" si="37"/>
        <v>0</v>
      </c>
      <c r="S292" s="17">
        <f t="shared" si="33"/>
        <v>0</v>
      </c>
    </row>
    <row r="293" spans="1:19" x14ac:dyDescent="0.25">
      <c r="A293" s="15" t="s">
        <v>306</v>
      </c>
      <c r="B293" s="39" t="s">
        <v>1246</v>
      </c>
      <c r="C293" s="24">
        <v>74</v>
      </c>
      <c r="D293" s="24">
        <v>45</v>
      </c>
      <c r="L293" s="15">
        <f t="shared" si="35"/>
        <v>142</v>
      </c>
      <c r="M293" s="17">
        <f t="shared" si="34"/>
        <v>42.6</v>
      </c>
      <c r="N293" s="17">
        <f t="shared" si="36"/>
        <v>42.699999999999996</v>
      </c>
      <c r="O293" s="17">
        <f t="shared" si="37"/>
        <v>25.619999999999997</v>
      </c>
      <c r="P293" s="17">
        <f t="shared" si="37"/>
        <v>10.674999999999999</v>
      </c>
      <c r="Q293" s="17">
        <f t="shared" si="37"/>
        <v>6.4049999999999994</v>
      </c>
      <c r="S293" s="17">
        <f t="shared" ref="S293:S356" si="38">M293-N293</f>
        <v>-9.9999999999994316E-2</v>
      </c>
    </row>
    <row r="294" spans="1:19" x14ac:dyDescent="0.25">
      <c r="A294" s="15" t="s">
        <v>307</v>
      </c>
      <c r="B294" s="39" t="s">
        <v>1247</v>
      </c>
      <c r="C294" s="24">
        <v>45</v>
      </c>
      <c r="D294" s="24">
        <v>34</v>
      </c>
      <c r="L294" s="15">
        <f t="shared" si="35"/>
        <v>158</v>
      </c>
      <c r="M294" s="17">
        <f t="shared" si="34"/>
        <v>47.4</v>
      </c>
      <c r="N294" s="17">
        <f t="shared" si="36"/>
        <v>38.5</v>
      </c>
      <c r="O294" s="17">
        <f t="shared" si="37"/>
        <v>23.099999999999998</v>
      </c>
      <c r="P294" s="17">
        <f t="shared" si="37"/>
        <v>9.625</v>
      </c>
      <c r="Q294" s="17">
        <f t="shared" si="37"/>
        <v>5.7749999999999995</v>
      </c>
      <c r="S294" s="17">
        <f t="shared" si="38"/>
        <v>8.8999999999999986</v>
      </c>
    </row>
    <row r="295" spans="1:19" x14ac:dyDescent="0.25">
      <c r="A295" s="15" t="s">
        <v>308</v>
      </c>
      <c r="B295" s="39" t="s">
        <v>1015</v>
      </c>
      <c r="C295" s="24">
        <v>45</v>
      </c>
      <c r="D295" s="24">
        <v>30</v>
      </c>
      <c r="L295" s="15">
        <f t="shared" si="35"/>
        <v>0</v>
      </c>
      <c r="M295" s="17">
        <f t="shared" si="34"/>
        <v>0</v>
      </c>
      <c r="N295" s="17">
        <f t="shared" si="36"/>
        <v>0</v>
      </c>
      <c r="O295" s="17">
        <f t="shared" si="37"/>
        <v>0</v>
      </c>
      <c r="P295" s="17">
        <f t="shared" si="37"/>
        <v>0</v>
      </c>
      <c r="Q295" s="17">
        <f t="shared" si="37"/>
        <v>0</v>
      </c>
      <c r="S295" s="17">
        <f t="shared" si="38"/>
        <v>0</v>
      </c>
    </row>
    <row r="296" spans="1:19" x14ac:dyDescent="0.25">
      <c r="A296" s="15" t="s">
        <v>309</v>
      </c>
      <c r="B296" s="34" t="s">
        <v>73</v>
      </c>
      <c r="L296" s="15">
        <f t="shared" si="35"/>
        <v>167</v>
      </c>
      <c r="M296" s="17">
        <f t="shared" si="34"/>
        <v>50.1</v>
      </c>
      <c r="N296" s="17">
        <f t="shared" si="36"/>
        <v>56</v>
      </c>
      <c r="O296" s="17">
        <f t="shared" si="37"/>
        <v>33.6</v>
      </c>
      <c r="P296" s="17">
        <f t="shared" si="37"/>
        <v>14</v>
      </c>
      <c r="Q296" s="17">
        <f t="shared" si="37"/>
        <v>8.4</v>
      </c>
      <c r="S296" s="17">
        <f t="shared" si="38"/>
        <v>-5.8999999999999986</v>
      </c>
    </row>
    <row r="297" spans="1:19" x14ac:dyDescent="0.25">
      <c r="A297" s="15" t="s">
        <v>194</v>
      </c>
      <c r="B297" s="39" t="s">
        <v>746</v>
      </c>
      <c r="C297" s="24">
        <v>127</v>
      </c>
      <c r="D297" s="24">
        <v>55</v>
      </c>
      <c r="L297" s="15">
        <f t="shared" si="35"/>
        <v>54</v>
      </c>
      <c r="M297" s="17">
        <f t="shared" si="34"/>
        <v>16.2</v>
      </c>
      <c r="N297" s="17">
        <f t="shared" si="36"/>
        <v>18.899999999999999</v>
      </c>
      <c r="O297" s="17">
        <f t="shared" si="37"/>
        <v>11.339999999999998</v>
      </c>
      <c r="P297" s="17">
        <f t="shared" si="37"/>
        <v>4.7249999999999996</v>
      </c>
      <c r="Q297" s="17">
        <f t="shared" si="37"/>
        <v>2.8349999999999995</v>
      </c>
      <c r="S297" s="17">
        <f t="shared" si="38"/>
        <v>-2.6999999999999993</v>
      </c>
    </row>
    <row r="298" spans="1:19" x14ac:dyDescent="0.25">
      <c r="A298" s="15" t="s">
        <v>88</v>
      </c>
      <c r="B298" s="39" t="s">
        <v>1016</v>
      </c>
      <c r="C298" s="24">
        <v>146</v>
      </c>
      <c r="D298" s="24">
        <v>29</v>
      </c>
      <c r="L298" s="15">
        <f t="shared" si="35"/>
        <v>0</v>
      </c>
      <c r="M298" s="17">
        <f t="shared" si="34"/>
        <v>0</v>
      </c>
      <c r="N298" s="17">
        <f t="shared" si="36"/>
        <v>0</v>
      </c>
      <c r="O298" s="17">
        <f t="shared" si="37"/>
        <v>0</v>
      </c>
      <c r="P298" s="17">
        <f t="shared" si="37"/>
        <v>0</v>
      </c>
      <c r="Q298" s="17">
        <f t="shared" si="37"/>
        <v>0</v>
      </c>
      <c r="S298" s="17">
        <f t="shared" si="38"/>
        <v>0</v>
      </c>
    </row>
    <row r="299" spans="1:19" x14ac:dyDescent="0.25">
      <c r="A299" s="15" t="s">
        <v>310</v>
      </c>
      <c r="B299" s="34" t="s">
        <v>282</v>
      </c>
      <c r="C299" s="24">
        <v>47</v>
      </c>
      <c r="D299" s="24">
        <v>41</v>
      </c>
      <c r="L299" s="15">
        <f t="shared" si="35"/>
        <v>181</v>
      </c>
      <c r="M299" s="17">
        <f t="shared" si="34"/>
        <v>54.3</v>
      </c>
      <c r="N299" s="17">
        <f t="shared" si="36"/>
        <v>43.4</v>
      </c>
      <c r="O299" s="17">
        <f t="shared" si="37"/>
        <v>26.04</v>
      </c>
      <c r="P299" s="17">
        <f t="shared" si="37"/>
        <v>10.85</v>
      </c>
      <c r="Q299" s="17">
        <f t="shared" si="37"/>
        <v>6.51</v>
      </c>
      <c r="S299" s="17">
        <f t="shared" si="38"/>
        <v>10.899999999999999</v>
      </c>
    </row>
    <row r="300" spans="1:19" x14ac:dyDescent="0.25">
      <c r="A300" s="15" t="s">
        <v>194</v>
      </c>
      <c r="B300" s="34" t="s">
        <v>283</v>
      </c>
      <c r="C300" s="24">
        <v>128</v>
      </c>
      <c r="D300" s="24">
        <v>83</v>
      </c>
      <c r="L300" s="15">
        <f t="shared" si="35"/>
        <v>94</v>
      </c>
      <c r="M300" s="17">
        <f t="shared" si="34"/>
        <v>28.2</v>
      </c>
      <c r="N300" s="17">
        <f t="shared" si="36"/>
        <v>29.4</v>
      </c>
      <c r="O300" s="17">
        <f t="shared" si="37"/>
        <v>17.639999999999997</v>
      </c>
      <c r="P300" s="17">
        <f t="shared" si="37"/>
        <v>7.35</v>
      </c>
      <c r="Q300" s="17">
        <f t="shared" si="37"/>
        <v>4.4099999999999993</v>
      </c>
      <c r="S300" s="17">
        <f t="shared" si="38"/>
        <v>-1.1999999999999993</v>
      </c>
    </row>
    <row r="301" spans="1:19" x14ac:dyDescent="0.25">
      <c r="A301" s="15" t="s">
        <v>89</v>
      </c>
      <c r="B301" s="34" t="s">
        <v>583</v>
      </c>
      <c r="C301" s="24">
        <v>146</v>
      </c>
      <c r="D301" s="24">
        <v>60</v>
      </c>
      <c r="L301" s="15">
        <f t="shared" si="35"/>
        <v>0</v>
      </c>
      <c r="M301" s="17">
        <f t="shared" si="34"/>
        <v>0</v>
      </c>
      <c r="N301" s="17">
        <f t="shared" si="36"/>
        <v>0</v>
      </c>
      <c r="O301" s="17">
        <f t="shared" si="37"/>
        <v>0</v>
      </c>
      <c r="P301" s="17">
        <f t="shared" si="37"/>
        <v>0</v>
      </c>
      <c r="Q301" s="17">
        <f t="shared" si="37"/>
        <v>0</v>
      </c>
      <c r="S301" s="17">
        <f t="shared" si="38"/>
        <v>0</v>
      </c>
    </row>
    <row r="302" spans="1:19" x14ac:dyDescent="0.25">
      <c r="A302" s="15" t="s">
        <v>311</v>
      </c>
      <c r="B302" s="34" t="s">
        <v>287</v>
      </c>
      <c r="C302" s="24">
        <v>69</v>
      </c>
      <c r="D302" s="24">
        <v>71</v>
      </c>
      <c r="L302" s="15">
        <f t="shared" si="35"/>
        <v>247</v>
      </c>
      <c r="M302" s="17">
        <f t="shared" si="34"/>
        <v>74.099999999999994</v>
      </c>
      <c r="N302" s="17">
        <f t="shared" si="36"/>
        <v>50.4</v>
      </c>
      <c r="O302" s="17">
        <f t="shared" si="37"/>
        <v>30.24</v>
      </c>
      <c r="P302" s="17">
        <f t="shared" si="37"/>
        <v>12.6</v>
      </c>
      <c r="Q302" s="17">
        <f t="shared" si="37"/>
        <v>7.56</v>
      </c>
      <c r="S302" s="17">
        <f t="shared" si="38"/>
        <v>23.699999999999996</v>
      </c>
    </row>
    <row r="303" spans="1:19" x14ac:dyDescent="0.25">
      <c r="A303" s="15" t="s">
        <v>194</v>
      </c>
      <c r="B303" s="34" t="s">
        <v>288</v>
      </c>
      <c r="C303" s="24">
        <v>155</v>
      </c>
      <c r="D303" s="24">
        <v>70</v>
      </c>
      <c r="L303" s="15">
        <f t="shared" si="35"/>
        <v>109</v>
      </c>
      <c r="M303" s="17">
        <f t="shared" si="34"/>
        <v>32.699999999999996</v>
      </c>
      <c r="N303" s="17">
        <f t="shared" si="36"/>
        <v>25.2</v>
      </c>
      <c r="O303" s="17">
        <f t="shared" si="37"/>
        <v>15.12</v>
      </c>
      <c r="P303" s="17">
        <f t="shared" si="37"/>
        <v>6.3</v>
      </c>
      <c r="Q303" s="17">
        <f t="shared" si="37"/>
        <v>3.78</v>
      </c>
      <c r="S303" s="17">
        <f t="shared" si="38"/>
        <v>7.4999999999999964</v>
      </c>
    </row>
    <row r="304" spans="1:19" x14ac:dyDescent="0.25">
      <c r="A304" s="15" t="s">
        <v>90</v>
      </c>
      <c r="B304" s="34" t="s">
        <v>76</v>
      </c>
      <c r="L304" s="15">
        <f t="shared" si="35"/>
        <v>0</v>
      </c>
      <c r="M304" s="17">
        <f t="shared" si="34"/>
        <v>0</v>
      </c>
      <c r="N304" s="17">
        <f t="shared" si="36"/>
        <v>0</v>
      </c>
      <c r="O304" s="17">
        <f t="shared" si="37"/>
        <v>0</v>
      </c>
      <c r="P304" s="17">
        <f t="shared" si="37"/>
        <v>0</v>
      </c>
      <c r="Q304" s="17">
        <f t="shared" si="37"/>
        <v>0</v>
      </c>
      <c r="S304" s="17">
        <f t="shared" si="38"/>
        <v>0</v>
      </c>
    </row>
    <row r="305" spans="1:19" x14ac:dyDescent="0.25">
      <c r="A305" s="15" t="s">
        <v>312</v>
      </c>
      <c r="B305" s="39" t="s">
        <v>749</v>
      </c>
      <c r="C305" s="24">
        <v>81</v>
      </c>
      <c r="D305" s="24">
        <v>61</v>
      </c>
      <c r="L305" s="15">
        <f t="shared" si="35"/>
        <v>185</v>
      </c>
      <c r="M305" s="17">
        <f t="shared" si="34"/>
        <v>55.5</v>
      </c>
      <c r="N305" s="17">
        <f t="shared" si="36"/>
        <v>56.699999999999996</v>
      </c>
      <c r="O305" s="17">
        <f t="shared" si="37"/>
        <v>34.019999999999996</v>
      </c>
      <c r="P305" s="17">
        <f t="shared" si="37"/>
        <v>14.174999999999999</v>
      </c>
      <c r="Q305" s="17">
        <f t="shared" si="37"/>
        <v>8.504999999999999</v>
      </c>
      <c r="S305" s="17">
        <f t="shared" si="38"/>
        <v>-1.1999999999999957</v>
      </c>
    </row>
    <row r="306" spans="1:19" x14ac:dyDescent="0.25">
      <c r="A306" s="15" t="s">
        <v>313</v>
      </c>
      <c r="B306" s="39" t="s">
        <v>1019</v>
      </c>
      <c r="C306" s="24">
        <v>103</v>
      </c>
      <c r="D306" s="24">
        <v>55</v>
      </c>
      <c r="L306" s="15">
        <f t="shared" si="35"/>
        <v>98</v>
      </c>
      <c r="M306" s="17">
        <f t="shared" si="34"/>
        <v>29.4</v>
      </c>
      <c r="N306" s="17">
        <f t="shared" si="36"/>
        <v>19.599999999999998</v>
      </c>
      <c r="O306" s="17">
        <f t="shared" si="37"/>
        <v>11.759999999999998</v>
      </c>
      <c r="P306" s="17">
        <f t="shared" si="37"/>
        <v>4.8999999999999995</v>
      </c>
      <c r="Q306" s="17">
        <f t="shared" si="37"/>
        <v>2.9399999999999995</v>
      </c>
      <c r="S306" s="17">
        <f t="shared" si="38"/>
        <v>9.8000000000000007</v>
      </c>
    </row>
    <row r="307" spans="1:19" x14ac:dyDescent="0.25">
      <c r="A307" s="15" t="s">
        <v>314</v>
      </c>
      <c r="B307" s="34" t="s">
        <v>585</v>
      </c>
      <c r="L307" s="15">
        <f t="shared" si="35"/>
        <v>0</v>
      </c>
      <c r="M307" s="17">
        <f t="shared" si="34"/>
        <v>0</v>
      </c>
      <c r="N307" s="17">
        <f t="shared" si="36"/>
        <v>0</v>
      </c>
      <c r="O307" s="17">
        <f t="shared" si="37"/>
        <v>0</v>
      </c>
      <c r="P307" s="17">
        <f t="shared" si="37"/>
        <v>0</v>
      </c>
      <c r="Q307" s="17">
        <f t="shared" si="37"/>
        <v>0</v>
      </c>
      <c r="S307" s="17">
        <f t="shared" si="38"/>
        <v>0</v>
      </c>
    </row>
    <row r="308" spans="1:19" x14ac:dyDescent="0.25">
      <c r="A308" s="15" t="s">
        <v>315</v>
      </c>
      <c r="B308" s="39" t="s">
        <v>750</v>
      </c>
      <c r="C308" s="24">
        <v>87</v>
      </c>
      <c r="D308" s="24">
        <v>80</v>
      </c>
      <c r="L308" s="15">
        <f t="shared" si="35"/>
        <v>133</v>
      </c>
      <c r="M308" s="17">
        <f t="shared" si="34"/>
        <v>39.9</v>
      </c>
      <c r="N308" s="17">
        <f t="shared" si="36"/>
        <v>37.099999999999994</v>
      </c>
      <c r="O308" s="17">
        <f t="shared" si="37"/>
        <v>22.259999999999994</v>
      </c>
      <c r="P308" s="17">
        <f t="shared" si="37"/>
        <v>9.2749999999999986</v>
      </c>
      <c r="Q308" s="17">
        <f t="shared" si="37"/>
        <v>5.5649999999999986</v>
      </c>
      <c r="S308" s="17">
        <f t="shared" si="38"/>
        <v>2.8000000000000043</v>
      </c>
    </row>
    <row r="309" spans="1:19" x14ac:dyDescent="0.25">
      <c r="A309" s="15" t="s">
        <v>316</v>
      </c>
      <c r="B309" s="39" t="s">
        <v>1020</v>
      </c>
      <c r="C309" s="24">
        <v>27</v>
      </c>
      <c r="D309" s="24">
        <v>27</v>
      </c>
      <c r="L309" s="15">
        <f t="shared" si="35"/>
        <v>175</v>
      </c>
      <c r="M309" s="17">
        <f t="shared" si="34"/>
        <v>52.5</v>
      </c>
      <c r="N309" s="17">
        <f t="shared" si="36"/>
        <v>44.099999999999994</v>
      </c>
      <c r="O309" s="17">
        <f t="shared" si="37"/>
        <v>26.459999999999997</v>
      </c>
      <c r="P309" s="17">
        <f t="shared" si="37"/>
        <v>11.024999999999999</v>
      </c>
      <c r="Q309" s="17">
        <f t="shared" si="37"/>
        <v>6.6149999999999993</v>
      </c>
      <c r="S309" s="17">
        <f t="shared" si="38"/>
        <v>8.4000000000000057</v>
      </c>
    </row>
    <row r="310" spans="1:19" x14ac:dyDescent="0.25">
      <c r="A310" s="15" t="s">
        <v>317</v>
      </c>
      <c r="B310" s="34" t="s">
        <v>586</v>
      </c>
      <c r="L310" s="15">
        <f t="shared" si="35"/>
        <v>172</v>
      </c>
      <c r="M310" s="17">
        <f t="shared" si="34"/>
        <v>51.6</v>
      </c>
      <c r="N310" s="17">
        <f t="shared" si="36"/>
        <v>36.4</v>
      </c>
      <c r="O310" s="17">
        <f t="shared" si="37"/>
        <v>21.84</v>
      </c>
      <c r="P310" s="17">
        <f t="shared" si="37"/>
        <v>9.1</v>
      </c>
      <c r="Q310" s="17">
        <f t="shared" si="37"/>
        <v>5.46</v>
      </c>
      <c r="S310" s="17">
        <f t="shared" si="38"/>
        <v>15.200000000000003</v>
      </c>
    </row>
    <row r="311" spans="1:19" x14ac:dyDescent="0.25">
      <c r="A311" s="15" t="s">
        <v>318</v>
      </c>
      <c r="B311" s="39" t="s">
        <v>751</v>
      </c>
      <c r="C311" s="24">
        <v>119</v>
      </c>
      <c r="D311" s="24">
        <v>62</v>
      </c>
      <c r="L311" s="15">
        <f t="shared" si="35"/>
        <v>206</v>
      </c>
      <c r="M311" s="17">
        <f t="shared" si="34"/>
        <v>61.8</v>
      </c>
      <c r="N311" s="17">
        <f t="shared" si="36"/>
        <v>53.199999999999996</v>
      </c>
      <c r="O311" s="17">
        <f t="shared" si="37"/>
        <v>31.919999999999995</v>
      </c>
      <c r="P311" s="17">
        <f t="shared" si="37"/>
        <v>13.299999999999999</v>
      </c>
      <c r="Q311" s="17">
        <f t="shared" si="37"/>
        <v>7.9799999999999986</v>
      </c>
      <c r="S311" s="17">
        <f t="shared" si="38"/>
        <v>8.6000000000000014</v>
      </c>
    </row>
    <row r="312" spans="1:19" x14ac:dyDescent="0.25">
      <c r="A312" s="15" t="s">
        <v>194</v>
      </c>
      <c r="B312" s="39" t="s">
        <v>1021</v>
      </c>
      <c r="C312" s="24">
        <v>52</v>
      </c>
      <c r="D312" s="24">
        <v>42</v>
      </c>
      <c r="L312" s="15">
        <f t="shared" si="35"/>
        <v>0</v>
      </c>
      <c r="M312" s="17">
        <f t="shared" si="34"/>
        <v>0</v>
      </c>
      <c r="N312" s="17">
        <f t="shared" si="36"/>
        <v>0</v>
      </c>
      <c r="O312" s="17">
        <f t="shared" si="37"/>
        <v>0</v>
      </c>
      <c r="P312" s="17">
        <f t="shared" si="37"/>
        <v>0</v>
      </c>
      <c r="Q312" s="17">
        <f t="shared" si="37"/>
        <v>0</v>
      </c>
      <c r="S312" s="17">
        <f t="shared" si="38"/>
        <v>0</v>
      </c>
    </row>
    <row r="313" spans="1:19" x14ac:dyDescent="0.25">
      <c r="A313" s="15" t="s">
        <v>92</v>
      </c>
      <c r="B313" s="34" t="s">
        <v>79</v>
      </c>
      <c r="L313" s="15">
        <f t="shared" si="35"/>
        <v>237</v>
      </c>
      <c r="M313" s="17">
        <f t="shared" si="34"/>
        <v>71.099999999999994</v>
      </c>
      <c r="N313" s="17">
        <f t="shared" si="36"/>
        <v>53.199999999999996</v>
      </c>
      <c r="O313" s="17">
        <f t="shared" si="37"/>
        <v>31.919999999999995</v>
      </c>
      <c r="P313" s="17">
        <f t="shared" si="37"/>
        <v>13.299999999999999</v>
      </c>
      <c r="Q313" s="17">
        <f t="shared" si="37"/>
        <v>7.9799999999999986</v>
      </c>
      <c r="S313" s="17">
        <f t="shared" si="38"/>
        <v>17.899999999999999</v>
      </c>
    </row>
    <row r="314" spans="1:19" x14ac:dyDescent="0.25">
      <c r="A314" s="15" t="s">
        <v>320</v>
      </c>
      <c r="B314" s="39" t="s">
        <v>752</v>
      </c>
      <c r="C314" s="24">
        <v>175</v>
      </c>
      <c r="D314" s="24">
        <v>72</v>
      </c>
      <c r="L314" s="15">
        <f t="shared" si="35"/>
        <v>315</v>
      </c>
      <c r="M314" s="17">
        <f t="shared" si="34"/>
        <v>94.5</v>
      </c>
      <c r="N314" s="17">
        <f t="shared" si="36"/>
        <v>34.299999999999997</v>
      </c>
      <c r="O314" s="17">
        <f t="shared" si="37"/>
        <v>20.58</v>
      </c>
      <c r="P314" s="17">
        <f t="shared" si="37"/>
        <v>8.5749999999999993</v>
      </c>
      <c r="Q314" s="17">
        <f t="shared" si="37"/>
        <v>5.1449999999999996</v>
      </c>
      <c r="S314" s="17">
        <f t="shared" si="38"/>
        <v>60.2</v>
      </c>
    </row>
    <row r="315" spans="1:19" x14ac:dyDescent="0.25">
      <c r="A315" s="15" t="s">
        <v>194</v>
      </c>
      <c r="B315" s="39" t="s">
        <v>1022</v>
      </c>
      <c r="C315" s="24">
        <v>73</v>
      </c>
      <c r="D315" s="24">
        <v>36</v>
      </c>
      <c r="L315" s="15">
        <f t="shared" si="35"/>
        <v>0</v>
      </c>
      <c r="M315" s="17">
        <f t="shared" si="34"/>
        <v>0</v>
      </c>
      <c r="N315" s="17">
        <f t="shared" si="36"/>
        <v>0</v>
      </c>
      <c r="O315" s="17">
        <f t="shared" si="37"/>
        <v>0</v>
      </c>
      <c r="P315" s="17">
        <f t="shared" si="37"/>
        <v>0</v>
      </c>
      <c r="Q315" s="17">
        <f t="shared" si="37"/>
        <v>0</v>
      </c>
      <c r="S315" s="17">
        <f t="shared" si="38"/>
        <v>0</v>
      </c>
    </row>
    <row r="316" spans="1:19" x14ac:dyDescent="0.25">
      <c r="A316" s="15" t="s">
        <v>95</v>
      </c>
      <c r="B316" s="34" t="s">
        <v>587</v>
      </c>
      <c r="L316" s="15">
        <f t="shared" si="35"/>
        <v>130</v>
      </c>
      <c r="M316" s="17">
        <f t="shared" si="34"/>
        <v>39</v>
      </c>
      <c r="N316" s="17">
        <f t="shared" si="36"/>
        <v>31.499999999999996</v>
      </c>
      <c r="O316" s="17">
        <f t="shared" si="37"/>
        <v>18.899999999999999</v>
      </c>
      <c r="P316" s="17">
        <f t="shared" si="37"/>
        <v>7.8749999999999991</v>
      </c>
      <c r="Q316" s="17">
        <f t="shared" si="37"/>
        <v>4.7249999999999996</v>
      </c>
      <c r="S316" s="17">
        <f t="shared" si="38"/>
        <v>7.5000000000000036</v>
      </c>
    </row>
    <row r="317" spans="1:19" x14ac:dyDescent="0.25">
      <c r="A317" s="15" t="s">
        <v>324</v>
      </c>
      <c r="B317" s="39" t="s">
        <v>753</v>
      </c>
      <c r="C317" s="24">
        <v>104</v>
      </c>
      <c r="D317" s="24">
        <v>81</v>
      </c>
      <c r="L317" s="15">
        <f t="shared" si="35"/>
        <v>123</v>
      </c>
      <c r="M317" s="17">
        <f t="shared" si="34"/>
        <v>36.9</v>
      </c>
      <c r="N317" s="17">
        <f t="shared" si="36"/>
        <v>35</v>
      </c>
      <c r="O317" s="17">
        <f t="shared" si="37"/>
        <v>21</v>
      </c>
      <c r="P317" s="17">
        <f t="shared" si="37"/>
        <v>8.75</v>
      </c>
      <c r="Q317" s="17">
        <f t="shared" si="37"/>
        <v>5.25</v>
      </c>
      <c r="S317" s="17">
        <f t="shared" si="38"/>
        <v>1.8999999999999986</v>
      </c>
    </row>
    <row r="318" spans="1:19" x14ac:dyDescent="0.25">
      <c r="A318" s="15" t="s">
        <v>510</v>
      </c>
      <c r="B318" s="39" t="s">
        <v>1023</v>
      </c>
      <c r="C318" s="24">
        <v>70</v>
      </c>
      <c r="D318" s="24">
        <v>28</v>
      </c>
      <c r="L318" s="15">
        <f t="shared" si="35"/>
        <v>93</v>
      </c>
      <c r="M318" s="17">
        <f t="shared" si="34"/>
        <v>27.9</v>
      </c>
      <c r="N318" s="17">
        <f t="shared" si="36"/>
        <v>20.299999999999997</v>
      </c>
      <c r="O318" s="17">
        <f t="shared" si="37"/>
        <v>12.179999999999998</v>
      </c>
      <c r="P318" s="17">
        <f t="shared" si="37"/>
        <v>5.0749999999999993</v>
      </c>
      <c r="Q318" s="17">
        <f t="shared" si="37"/>
        <v>3.0449999999999995</v>
      </c>
      <c r="S318" s="17">
        <f t="shared" si="38"/>
        <v>7.6000000000000014</v>
      </c>
    </row>
    <row r="319" spans="1:19" x14ac:dyDescent="0.25">
      <c r="A319" s="15" t="s">
        <v>194</v>
      </c>
      <c r="B319" s="34" t="s">
        <v>81</v>
      </c>
      <c r="L319" s="15">
        <f t="shared" si="35"/>
        <v>0</v>
      </c>
      <c r="M319" s="17">
        <f t="shared" si="34"/>
        <v>0</v>
      </c>
      <c r="N319" s="17">
        <f t="shared" si="36"/>
        <v>0</v>
      </c>
      <c r="O319" s="17">
        <f t="shared" si="37"/>
        <v>0</v>
      </c>
      <c r="P319" s="17">
        <f t="shared" si="37"/>
        <v>0</v>
      </c>
      <c r="Q319" s="17">
        <f t="shared" si="37"/>
        <v>0</v>
      </c>
      <c r="S319" s="17">
        <f t="shared" si="38"/>
        <v>0</v>
      </c>
    </row>
    <row r="320" spans="1:19" x14ac:dyDescent="0.25">
      <c r="A320" s="15" t="s">
        <v>96</v>
      </c>
      <c r="B320" s="39" t="s">
        <v>754</v>
      </c>
      <c r="C320" s="24">
        <v>80</v>
      </c>
      <c r="D320" s="24">
        <v>53</v>
      </c>
      <c r="L320" s="15">
        <f t="shared" si="35"/>
        <v>269</v>
      </c>
      <c r="M320" s="17">
        <f t="shared" si="34"/>
        <v>80.7</v>
      </c>
      <c r="N320" s="17">
        <f t="shared" si="36"/>
        <v>64.399999999999991</v>
      </c>
      <c r="O320" s="17">
        <f t="shared" si="37"/>
        <v>38.639999999999993</v>
      </c>
      <c r="P320" s="17">
        <f t="shared" si="37"/>
        <v>16.099999999999998</v>
      </c>
      <c r="Q320" s="17">
        <f t="shared" si="37"/>
        <v>9.6599999999999984</v>
      </c>
      <c r="S320" s="17">
        <f t="shared" si="38"/>
        <v>16.300000000000011</v>
      </c>
    </row>
    <row r="321" spans="1:19" x14ac:dyDescent="0.25">
      <c r="A321" s="15" t="s">
        <v>325</v>
      </c>
      <c r="B321" s="39" t="s">
        <v>755</v>
      </c>
      <c r="C321" s="24">
        <v>112</v>
      </c>
      <c r="D321" s="24">
        <v>63</v>
      </c>
      <c r="L321" s="15">
        <f t="shared" si="35"/>
        <v>132</v>
      </c>
      <c r="M321" s="17">
        <f t="shared" si="34"/>
        <v>39.6</v>
      </c>
      <c r="N321" s="17">
        <f t="shared" si="36"/>
        <v>30.799999999999997</v>
      </c>
      <c r="O321" s="17">
        <f t="shared" si="37"/>
        <v>18.479999999999997</v>
      </c>
      <c r="P321" s="17">
        <f t="shared" si="37"/>
        <v>7.6999999999999993</v>
      </c>
      <c r="Q321" s="17">
        <f t="shared" si="37"/>
        <v>4.6199999999999992</v>
      </c>
      <c r="S321" s="17">
        <f t="shared" si="38"/>
        <v>8.8000000000000043</v>
      </c>
    </row>
    <row r="322" spans="1:19" x14ac:dyDescent="0.25">
      <c r="A322" s="15" t="s">
        <v>194</v>
      </c>
      <c r="B322" s="39" t="s">
        <v>1024</v>
      </c>
      <c r="C322" s="24">
        <v>120</v>
      </c>
      <c r="D322" s="24">
        <v>52</v>
      </c>
      <c r="L322" s="15">
        <f t="shared" si="35"/>
        <v>0</v>
      </c>
      <c r="M322" s="17">
        <f t="shared" si="34"/>
        <v>0</v>
      </c>
      <c r="N322" s="17">
        <f t="shared" si="36"/>
        <v>0</v>
      </c>
      <c r="O322" s="17">
        <f t="shared" si="37"/>
        <v>0</v>
      </c>
      <c r="P322" s="17">
        <f t="shared" si="37"/>
        <v>0</v>
      </c>
      <c r="Q322" s="17">
        <f t="shared" si="37"/>
        <v>0</v>
      </c>
      <c r="S322" s="17">
        <f t="shared" si="38"/>
        <v>0</v>
      </c>
    </row>
    <row r="323" spans="1:19" x14ac:dyDescent="0.25">
      <c r="A323" s="15" t="s">
        <v>97</v>
      </c>
      <c r="B323" s="34" t="s">
        <v>658</v>
      </c>
      <c r="C323" s="24">
        <v>130</v>
      </c>
      <c r="D323" s="24">
        <v>76</v>
      </c>
      <c r="L323" s="15">
        <f t="shared" si="35"/>
        <v>176</v>
      </c>
      <c r="M323" s="17">
        <f t="shared" si="34"/>
        <v>52.8</v>
      </c>
      <c r="N323" s="17">
        <f t="shared" si="36"/>
        <v>38.5</v>
      </c>
      <c r="O323" s="17">
        <f t="shared" si="37"/>
        <v>23.099999999999998</v>
      </c>
      <c r="P323" s="17">
        <f t="shared" si="37"/>
        <v>9.625</v>
      </c>
      <c r="Q323" s="17">
        <f t="shared" si="37"/>
        <v>5.7749999999999995</v>
      </c>
      <c r="S323" s="17">
        <f t="shared" si="38"/>
        <v>14.299999999999997</v>
      </c>
    </row>
    <row r="324" spans="1:19" x14ac:dyDescent="0.25">
      <c r="A324" s="15" t="s">
        <v>515</v>
      </c>
      <c r="B324" s="34" t="s">
        <v>82</v>
      </c>
      <c r="L324" s="15">
        <f t="shared" si="35"/>
        <v>122</v>
      </c>
      <c r="M324" s="17">
        <f t="shared" si="34"/>
        <v>36.6</v>
      </c>
      <c r="N324" s="17">
        <f t="shared" si="36"/>
        <v>36.4</v>
      </c>
      <c r="O324" s="17">
        <f t="shared" si="37"/>
        <v>21.84</v>
      </c>
      <c r="P324" s="17">
        <f t="shared" si="37"/>
        <v>9.1</v>
      </c>
      <c r="Q324" s="17">
        <f t="shared" si="37"/>
        <v>5.46</v>
      </c>
      <c r="S324" s="17">
        <f t="shared" si="38"/>
        <v>0.20000000000000284</v>
      </c>
    </row>
    <row r="325" spans="1:19" x14ac:dyDescent="0.25">
      <c r="A325" s="15" t="s">
        <v>516</v>
      </c>
      <c r="B325" s="39" t="s">
        <v>756</v>
      </c>
      <c r="C325" s="24">
        <v>161</v>
      </c>
      <c r="D325" s="24">
        <v>76</v>
      </c>
      <c r="L325" s="15">
        <f t="shared" si="35"/>
        <v>0</v>
      </c>
      <c r="M325" s="17">
        <f t="shared" ref="M325:M388" si="39">$M$4*L325</f>
        <v>0</v>
      </c>
      <c r="N325" s="17">
        <f t="shared" si="36"/>
        <v>0</v>
      </c>
      <c r="O325" s="17">
        <f t="shared" si="37"/>
        <v>0</v>
      </c>
      <c r="P325" s="17">
        <f t="shared" si="37"/>
        <v>0</v>
      </c>
      <c r="Q325" s="17">
        <f t="shared" si="37"/>
        <v>0</v>
      </c>
      <c r="S325" s="17">
        <f t="shared" si="38"/>
        <v>0</v>
      </c>
    </row>
    <row r="326" spans="1:19" x14ac:dyDescent="0.25">
      <c r="A326" s="15" t="s">
        <v>98</v>
      </c>
      <c r="B326" s="39" t="s">
        <v>1025</v>
      </c>
      <c r="C326" s="24">
        <v>266</v>
      </c>
      <c r="D326" s="24">
        <v>49</v>
      </c>
      <c r="L326" s="15">
        <f t="shared" si="35"/>
        <v>290</v>
      </c>
      <c r="M326" s="17">
        <f t="shared" si="39"/>
        <v>87</v>
      </c>
      <c r="N326" s="17">
        <f t="shared" si="36"/>
        <v>61.599999999999994</v>
      </c>
      <c r="O326" s="17">
        <f t="shared" si="37"/>
        <v>36.959999999999994</v>
      </c>
      <c r="P326" s="17">
        <f t="shared" si="37"/>
        <v>15.399999999999999</v>
      </c>
      <c r="Q326" s="17">
        <f t="shared" si="37"/>
        <v>9.2399999999999984</v>
      </c>
      <c r="S326" s="17">
        <f t="shared" si="38"/>
        <v>25.400000000000006</v>
      </c>
    </row>
    <row r="327" spans="1:19" x14ac:dyDescent="0.25">
      <c r="A327" s="15" t="s">
        <v>326</v>
      </c>
      <c r="B327" s="34" t="s">
        <v>590</v>
      </c>
      <c r="L327" s="15">
        <f t="shared" si="35"/>
        <v>254</v>
      </c>
      <c r="M327" s="17">
        <f t="shared" si="39"/>
        <v>76.2</v>
      </c>
      <c r="N327" s="17">
        <f t="shared" si="36"/>
        <v>55.3</v>
      </c>
      <c r="O327" s="17">
        <f t="shared" si="37"/>
        <v>33.18</v>
      </c>
      <c r="P327" s="17">
        <f t="shared" si="37"/>
        <v>13.824999999999999</v>
      </c>
      <c r="Q327" s="17">
        <f t="shared" si="37"/>
        <v>8.2949999999999999</v>
      </c>
      <c r="S327" s="17">
        <f t="shared" si="38"/>
        <v>20.900000000000006</v>
      </c>
    </row>
    <row r="328" spans="1:19" x14ac:dyDescent="0.25">
      <c r="A328" s="15" t="s">
        <v>194</v>
      </c>
      <c r="B328" s="39" t="s">
        <v>757</v>
      </c>
      <c r="C328" s="24">
        <v>85</v>
      </c>
      <c r="D328" s="24">
        <v>45</v>
      </c>
      <c r="L328" s="15">
        <f t="shared" ref="L328:L391" si="40">SUM(C340:D340)</f>
        <v>188</v>
      </c>
      <c r="M328" s="17">
        <f t="shared" si="39"/>
        <v>56.4</v>
      </c>
      <c r="N328" s="17">
        <f t="shared" ref="N328:N391" si="41">N$4*D340</f>
        <v>44.8</v>
      </c>
      <c r="O328" s="17">
        <f t="shared" si="37"/>
        <v>26.88</v>
      </c>
      <c r="P328" s="17">
        <f t="shared" si="37"/>
        <v>11.2</v>
      </c>
      <c r="Q328" s="17">
        <f t="shared" si="37"/>
        <v>6.72</v>
      </c>
      <c r="S328" s="17">
        <f t="shared" si="38"/>
        <v>11.600000000000001</v>
      </c>
    </row>
    <row r="329" spans="1:19" x14ac:dyDescent="0.25">
      <c r="A329" s="15" t="s">
        <v>100</v>
      </c>
      <c r="B329" s="39" t="s">
        <v>1248</v>
      </c>
      <c r="C329" s="24">
        <v>73</v>
      </c>
      <c r="D329" s="24">
        <v>50</v>
      </c>
      <c r="L329" s="15">
        <f t="shared" si="40"/>
        <v>207</v>
      </c>
      <c r="M329" s="17">
        <f t="shared" si="39"/>
        <v>62.099999999999994</v>
      </c>
      <c r="N329" s="17">
        <f t="shared" si="41"/>
        <v>53.9</v>
      </c>
      <c r="O329" s="17">
        <f t="shared" si="37"/>
        <v>32.339999999999996</v>
      </c>
      <c r="P329" s="17">
        <f t="shared" si="37"/>
        <v>13.475</v>
      </c>
      <c r="Q329" s="17">
        <f t="shared" si="37"/>
        <v>8.0849999999999991</v>
      </c>
      <c r="S329" s="17">
        <f t="shared" si="38"/>
        <v>8.1999999999999957</v>
      </c>
    </row>
    <row r="330" spans="1:19" x14ac:dyDescent="0.25">
      <c r="A330" s="15" t="s">
        <v>331</v>
      </c>
      <c r="B330" s="39" t="s">
        <v>1026</v>
      </c>
      <c r="C330" s="24">
        <v>64</v>
      </c>
      <c r="D330" s="24">
        <v>29</v>
      </c>
      <c r="L330" s="15">
        <f t="shared" si="40"/>
        <v>197</v>
      </c>
      <c r="M330" s="17">
        <f t="shared" si="39"/>
        <v>59.099999999999994</v>
      </c>
      <c r="N330" s="17">
        <f t="shared" si="41"/>
        <v>48.3</v>
      </c>
      <c r="O330" s="17">
        <f t="shared" si="37"/>
        <v>28.979999999999997</v>
      </c>
      <c r="P330" s="17">
        <f t="shared" si="37"/>
        <v>12.074999999999999</v>
      </c>
      <c r="Q330" s="17">
        <f t="shared" si="37"/>
        <v>7.2449999999999992</v>
      </c>
      <c r="S330" s="17">
        <f t="shared" si="38"/>
        <v>10.799999999999997</v>
      </c>
    </row>
    <row r="331" spans="1:19" x14ac:dyDescent="0.25">
      <c r="A331" s="15" t="s">
        <v>101</v>
      </c>
      <c r="B331" s="34" t="s">
        <v>591</v>
      </c>
      <c r="L331" s="15">
        <f t="shared" si="40"/>
        <v>143</v>
      </c>
      <c r="M331" s="17">
        <f t="shared" si="39"/>
        <v>42.9</v>
      </c>
      <c r="N331" s="17">
        <f t="shared" si="41"/>
        <v>34.299999999999997</v>
      </c>
      <c r="O331" s="17">
        <f t="shared" si="37"/>
        <v>20.58</v>
      </c>
      <c r="P331" s="17">
        <f t="shared" si="37"/>
        <v>8.5749999999999993</v>
      </c>
      <c r="Q331" s="17">
        <f t="shared" si="37"/>
        <v>5.1449999999999996</v>
      </c>
      <c r="S331" s="17">
        <f t="shared" si="38"/>
        <v>8.6000000000000014</v>
      </c>
    </row>
    <row r="332" spans="1:19" x14ac:dyDescent="0.25">
      <c r="A332" s="15" t="s">
        <v>332</v>
      </c>
      <c r="B332" s="39" t="s">
        <v>758</v>
      </c>
      <c r="C332" s="24">
        <v>177</v>
      </c>
      <c r="D332" s="24">
        <v>92</v>
      </c>
      <c r="L332" s="15">
        <f t="shared" si="40"/>
        <v>0</v>
      </c>
      <c r="M332" s="17">
        <f t="shared" si="39"/>
        <v>0</v>
      </c>
      <c r="N332" s="17">
        <f t="shared" si="41"/>
        <v>0</v>
      </c>
      <c r="O332" s="17">
        <f t="shared" si="37"/>
        <v>0</v>
      </c>
      <c r="P332" s="17">
        <f t="shared" si="37"/>
        <v>0</v>
      </c>
      <c r="Q332" s="17">
        <f t="shared" si="37"/>
        <v>0</v>
      </c>
      <c r="S332" s="17">
        <f t="shared" si="38"/>
        <v>0</v>
      </c>
    </row>
    <row r="333" spans="1:19" x14ac:dyDescent="0.25">
      <c r="A333" s="15" t="s">
        <v>194</v>
      </c>
      <c r="B333" s="39" t="s">
        <v>1027</v>
      </c>
      <c r="C333" s="24">
        <v>88</v>
      </c>
      <c r="D333" s="24">
        <v>44</v>
      </c>
      <c r="L333" s="15">
        <f t="shared" si="40"/>
        <v>261</v>
      </c>
      <c r="M333" s="17">
        <f t="shared" si="39"/>
        <v>78.3</v>
      </c>
      <c r="N333" s="17">
        <f t="shared" si="41"/>
        <v>71.399999999999991</v>
      </c>
      <c r="O333" s="17">
        <f t="shared" si="37"/>
        <v>42.839999999999996</v>
      </c>
      <c r="P333" s="17">
        <f t="shared" si="37"/>
        <v>17.849999999999998</v>
      </c>
      <c r="Q333" s="17">
        <f t="shared" si="37"/>
        <v>10.709999999999999</v>
      </c>
      <c r="S333" s="17">
        <f t="shared" si="38"/>
        <v>6.9000000000000057</v>
      </c>
    </row>
    <row r="334" spans="1:19" x14ac:dyDescent="0.25">
      <c r="A334" s="15" t="s">
        <v>102</v>
      </c>
      <c r="B334" s="34" t="s">
        <v>85</v>
      </c>
      <c r="L334" s="15">
        <f t="shared" si="40"/>
        <v>157</v>
      </c>
      <c r="M334" s="17">
        <f t="shared" si="39"/>
        <v>47.1</v>
      </c>
      <c r="N334" s="17">
        <f t="shared" si="41"/>
        <v>39.9</v>
      </c>
      <c r="O334" s="17">
        <f t="shared" si="37"/>
        <v>23.939999999999998</v>
      </c>
      <c r="P334" s="17">
        <f t="shared" si="37"/>
        <v>9.9749999999999996</v>
      </c>
      <c r="Q334" s="17">
        <f t="shared" si="37"/>
        <v>5.9849999999999994</v>
      </c>
      <c r="S334" s="17">
        <f t="shared" si="38"/>
        <v>7.2000000000000028</v>
      </c>
    </row>
    <row r="335" spans="1:19" x14ac:dyDescent="0.25">
      <c r="A335" s="15" t="s">
        <v>333</v>
      </c>
      <c r="B335" s="39" t="s">
        <v>759</v>
      </c>
      <c r="C335" s="24">
        <v>121</v>
      </c>
      <c r="D335" s="24">
        <v>55</v>
      </c>
      <c r="L335" s="15">
        <f t="shared" si="40"/>
        <v>0</v>
      </c>
      <c r="M335" s="17">
        <f t="shared" si="39"/>
        <v>0</v>
      </c>
      <c r="N335" s="17">
        <f t="shared" si="41"/>
        <v>0</v>
      </c>
      <c r="O335" s="17">
        <f t="shared" si="37"/>
        <v>0</v>
      </c>
      <c r="P335" s="17">
        <f t="shared" si="37"/>
        <v>0</v>
      </c>
      <c r="Q335" s="17">
        <f t="shared" si="37"/>
        <v>0</v>
      </c>
      <c r="S335" s="17">
        <f t="shared" si="38"/>
        <v>0</v>
      </c>
    </row>
    <row r="336" spans="1:19" x14ac:dyDescent="0.25">
      <c r="A336" s="15" t="s">
        <v>194</v>
      </c>
      <c r="B336" s="39" t="s">
        <v>1028</v>
      </c>
      <c r="C336" s="24">
        <v>70</v>
      </c>
      <c r="D336" s="24">
        <v>52</v>
      </c>
      <c r="L336" s="15">
        <f t="shared" si="40"/>
        <v>139</v>
      </c>
      <c r="M336" s="17">
        <f t="shared" si="39"/>
        <v>41.699999999999996</v>
      </c>
      <c r="N336" s="17">
        <f t="shared" si="41"/>
        <v>32.199999999999996</v>
      </c>
      <c r="O336" s="17">
        <f t="shared" si="37"/>
        <v>19.319999999999997</v>
      </c>
      <c r="P336" s="17">
        <f t="shared" si="37"/>
        <v>8.0499999999999989</v>
      </c>
      <c r="Q336" s="17">
        <f t="shared" si="37"/>
        <v>4.8299999999999992</v>
      </c>
      <c r="S336" s="17">
        <f t="shared" si="38"/>
        <v>9.5</v>
      </c>
    </row>
    <row r="337" spans="1:19" x14ac:dyDescent="0.25">
      <c r="A337" s="15" t="s">
        <v>104</v>
      </c>
      <c r="B337" s="34" t="s">
        <v>592</v>
      </c>
      <c r="L337" s="15">
        <f t="shared" si="40"/>
        <v>255</v>
      </c>
      <c r="M337" s="17">
        <f t="shared" si="39"/>
        <v>76.5</v>
      </c>
      <c r="N337" s="17">
        <f t="shared" si="41"/>
        <v>60.199999999999996</v>
      </c>
      <c r="O337" s="17">
        <f t="shared" si="37"/>
        <v>36.119999999999997</v>
      </c>
      <c r="P337" s="17">
        <f t="shared" si="37"/>
        <v>15.049999999999999</v>
      </c>
      <c r="Q337" s="17">
        <f t="shared" si="37"/>
        <v>9.0299999999999994</v>
      </c>
      <c r="S337" s="17">
        <f t="shared" si="38"/>
        <v>16.300000000000004</v>
      </c>
    </row>
    <row r="338" spans="1:19" x14ac:dyDescent="0.25">
      <c r="A338" s="15" t="s">
        <v>335</v>
      </c>
      <c r="B338" s="39" t="s">
        <v>760</v>
      </c>
      <c r="C338" s="24">
        <v>202</v>
      </c>
      <c r="D338" s="24">
        <v>88</v>
      </c>
      <c r="L338" s="15">
        <f t="shared" si="40"/>
        <v>0</v>
      </c>
      <c r="M338" s="17">
        <f t="shared" si="39"/>
        <v>0</v>
      </c>
      <c r="N338" s="17">
        <f t="shared" si="41"/>
        <v>0</v>
      </c>
      <c r="O338" s="17">
        <f t="shared" si="37"/>
        <v>0</v>
      </c>
      <c r="P338" s="17">
        <f t="shared" si="37"/>
        <v>0</v>
      </c>
      <c r="Q338" s="17">
        <f t="shared" si="37"/>
        <v>0</v>
      </c>
      <c r="S338" s="17">
        <f t="shared" si="38"/>
        <v>0</v>
      </c>
    </row>
    <row r="339" spans="1:19" x14ac:dyDescent="0.25">
      <c r="A339" s="15" t="s">
        <v>194</v>
      </c>
      <c r="B339" s="39" t="s">
        <v>761</v>
      </c>
      <c r="C339" s="24">
        <v>175</v>
      </c>
      <c r="D339" s="24">
        <v>79</v>
      </c>
      <c r="L339" s="15">
        <f t="shared" si="40"/>
        <v>270</v>
      </c>
      <c r="M339" s="17">
        <f t="shared" si="39"/>
        <v>81</v>
      </c>
      <c r="N339" s="17">
        <f t="shared" si="41"/>
        <v>89.6</v>
      </c>
      <c r="O339" s="17">
        <f t="shared" si="37"/>
        <v>53.76</v>
      </c>
      <c r="P339" s="17">
        <f t="shared" si="37"/>
        <v>22.4</v>
      </c>
      <c r="Q339" s="17">
        <f t="shared" si="37"/>
        <v>13.44</v>
      </c>
      <c r="S339" s="17">
        <f t="shared" si="38"/>
        <v>-8.5999999999999943</v>
      </c>
    </row>
    <row r="340" spans="1:19" x14ac:dyDescent="0.25">
      <c r="A340" s="15" t="s">
        <v>105</v>
      </c>
      <c r="B340" s="39" t="s">
        <v>762</v>
      </c>
      <c r="C340" s="24">
        <v>124</v>
      </c>
      <c r="D340" s="24">
        <v>64</v>
      </c>
      <c r="L340" s="15">
        <f t="shared" si="40"/>
        <v>165</v>
      </c>
      <c r="M340" s="17">
        <f t="shared" si="39"/>
        <v>49.5</v>
      </c>
      <c r="N340" s="17">
        <f t="shared" si="41"/>
        <v>58.8</v>
      </c>
      <c r="O340" s="17">
        <f t="shared" si="37"/>
        <v>35.279999999999994</v>
      </c>
      <c r="P340" s="17">
        <f t="shared" si="37"/>
        <v>14.7</v>
      </c>
      <c r="Q340" s="17">
        <f t="shared" si="37"/>
        <v>8.8199999999999985</v>
      </c>
      <c r="S340" s="17">
        <f t="shared" si="38"/>
        <v>-9.2999999999999972</v>
      </c>
    </row>
    <row r="341" spans="1:19" x14ac:dyDescent="0.25">
      <c r="A341" s="15" t="s">
        <v>336</v>
      </c>
      <c r="B341" s="39" t="s">
        <v>763</v>
      </c>
      <c r="C341" s="24">
        <v>130</v>
      </c>
      <c r="D341" s="24">
        <v>77</v>
      </c>
      <c r="L341" s="15">
        <f t="shared" si="40"/>
        <v>193</v>
      </c>
      <c r="M341" s="17">
        <f t="shared" si="39"/>
        <v>57.9</v>
      </c>
      <c r="N341" s="17">
        <f t="shared" si="41"/>
        <v>57.4</v>
      </c>
      <c r="O341" s="17">
        <f t="shared" si="37"/>
        <v>34.44</v>
      </c>
      <c r="P341" s="17">
        <f t="shared" si="37"/>
        <v>14.35</v>
      </c>
      <c r="Q341" s="17">
        <f t="shared" si="37"/>
        <v>8.61</v>
      </c>
      <c r="S341" s="17">
        <f t="shared" si="38"/>
        <v>0.5</v>
      </c>
    </row>
    <row r="342" spans="1:19" x14ac:dyDescent="0.25">
      <c r="A342" s="15" t="s">
        <v>194</v>
      </c>
      <c r="B342" s="39" t="s">
        <v>764</v>
      </c>
      <c r="C342" s="24">
        <v>128</v>
      </c>
      <c r="D342" s="24">
        <v>69</v>
      </c>
      <c r="L342" s="15">
        <f t="shared" si="40"/>
        <v>200</v>
      </c>
      <c r="M342" s="17">
        <f t="shared" si="39"/>
        <v>60</v>
      </c>
      <c r="N342" s="17">
        <f t="shared" si="41"/>
        <v>65.8</v>
      </c>
      <c r="O342" s="17">
        <f t="shared" si="37"/>
        <v>39.479999999999997</v>
      </c>
      <c r="P342" s="17">
        <f t="shared" si="37"/>
        <v>16.45</v>
      </c>
      <c r="Q342" s="17">
        <f t="shared" si="37"/>
        <v>9.8699999999999992</v>
      </c>
      <c r="S342" s="17">
        <f t="shared" si="38"/>
        <v>-5.7999999999999972</v>
      </c>
    </row>
    <row r="343" spans="1:19" x14ac:dyDescent="0.25">
      <c r="A343" s="15" t="s">
        <v>103</v>
      </c>
      <c r="B343" s="39" t="s">
        <v>1029</v>
      </c>
      <c r="C343" s="24">
        <v>94</v>
      </c>
      <c r="D343" s="24">
        <v>49</v>
      </c>
      <c r="L343" s="15">
        <f t="shared" si="40"/>
        <v>186</v>
      </c>
      <c r="M343" s="17">
        <f t="shared" si="39"/>
        <v>55.8</v>
      </c>
      <c r="N343" s="17">
        <f t="shared" si="41"/>
        <v>63.699999999999996</v>
      </c>
      <c r="O343" s="17">
        <f t="shared" si="37"/>
        <v>38.22</v>
      </c>
      <c r="P343" s="17">
        <f t="shared" si="37"/>
        <v>15.924999999999999</v>
      </c>
      <c r="Q343" s="17">
        <f t="shared" si="37"/>
        <v>9.5549999999999997</v>
      </c>
      <c r="S343" s="17">
        <f t="shared" si="38"/>
        <v>-7.8999999999999986</v>
      </c>
    </row>
    <row r="344" spans="1:19" x14ac:dyDescent="0.25">
      <c r="A344" s="15" t="s">
        <v>334</v>
      </c>
      <c r="B344" s="34" t="s">
        <v>594</v>
      </c>
      <c r="L344" s="15">
        <f t="shared" si="40"/>
        <v>214</v>
      </c>
      <c r="M344" s="17">
        <f t="shared" si="39"/>
        <v>64.2</v>
      </c>
      <c r="N344" s="17">
        <f t="shared" si="41"/>
        <v>72.099999999999994</v>
      </c>
      <c r="O344" s="17">
        <f t="shared" si="37"/>
        <v>43.26</v>
      </c>
      <c r="P344" s="17">
        <f t="shared" si="37"/>
        <v>18.024999999999999</v>
      </c>
      <c r="Q344" s="17">
        <f t="shared" si="37"/>
        <v>10.815</v>
      </c>
      <c r="S344" s="17">
        <f>M344-N344</f>
        <v>-7.8999999999999915</v>
      </c>
    </row>
    <row r="345" spans="1:19" x14ac:dyDescent="0.25">
      <c r="A345" s="15" t="s">
        <v>194</v>
      </c>
      <c r="B345" s="39" t="s">
        <v>773</v>
      </c>
      <c r="C345" s="24">
        <v>159</v>
      </c>
      <c r="D345" s="24">
        <v>102</v>
      </c>
      <c r="L345" s="15">
        <f t="shared" si="40"/>
        <v>239</v>
      </c>
      <c r="M345" s="17">
        <f t="shared" si="39"/>
        <v>71.7</v>
      </c>
      <c r="N345" s="17">
        <f t="shared" si="41"/>
        <v>72.099999999999994</v>
      </c>
      <c r="O345" s="17">
        <f t="shared" ref="O345:Q408" si="42">O$4*$N345</f>
        <v>43.26</v>
      </c>
      <c r="P345" s="17">
        <f t="shared" si="42"/>
        <v>18.024999999999999</v>
      </c>
      <c r="Q345" s="17">
        <f t="shared" si="42"/>
        <v>10.815</v>
      </c>
      <c r="S345" s="17">
        <f>M345-N345</f>
        <v>-0.39999999999999147</v>
      </c>
    </row>
    <row r="346" spans="1:19" x14ac:dyDescent="0.25">
      <c r="A346" s="15" t="s">
        <v>106</v>
      </c>
      <c r="B346" s="39" t="s">
        <v>1031</v>
      </c>
      <c r="C346" s="24">
        <v>100</v>
      </c>
      <c r="D346" s="24">
        <v>57</v>
      </c>
      <c r="L346" s="15">
        <f t="shared" si="40"/>
        <v>156</v>
      </c>
      <c r="M346" s="17">
        <f t="shared" si="39"/>
        <v>46.8</v>
      </c>
      <c r="N346" s="17">
        <f t="shared" si="41"/>
        <v>51.099999999999994</v>
      </c>
      <c r="O346" s="17">
        <f t="shared" si="42"/>
        <v>30.659999999999997</v>
      </c>
      <c r="P346" s="17">
        <f t="shared" si="42"/>
        <v>12.774999999999999</v>
      </c>
      <c r="Q346" s="17">
        <f t="shared" si="42"/>
        <v>7.6649999999999991</v>
      </c>
      <c r="S346" s="17">
        <f>M346-N346</f>
        <v>-4.2999999999999972</v>
      </c>
    </row>
    <row r="347" spans="1:19" x14ac:dyDescent="0.25">
      <c r="A347" s="15" t="s">
        <v>337</v>
      </c>
      <c r="B347" s="34" t="s">
        <v>89</v>
      </c>
      <c r="L347" s="15">
        <f t="shared" si="40"/>
        <v>0</v>
      </c>
      <c r="M347" s="17">
        <f t="shared" si="39"/>
        <v>0</v>
      </c>
      <c r="N347" s="17">
        <f t="shared" si="41"/>
        <v>0</v>
      </c>
      <c r="O347" s="17">
        <f t="shared" si="42"/>
        <v>0</v>
      </c>
      <c r="P347" s="17">
        <f t="shared" si="42"/>
        <v>0</v>
      </c>
      <c r="Q347" s="17">
        <f t="shared" si="42"/>
        <v>0</v>
      </c>
      <c r="S347" s="17">
        <f t="shared" si="38"/>
        <v>0</v>
      </c>
    </row>
    <row r="348" spans="1:19" x14ac:dyDescent="0.25">
      <c r="A348" s="15" t="s">
        <v>194</v>
      </c>
      <c r="B348" s="39" t="s">
        <v>774</v>
      </c>
      <c r="C348" s="24">
        <v>93</v>
      </c>
      <c r="D348" s="24">
        <v>46</v>
      </c>
      <c r="L348" s="15">
        <f t="shared" si="40"/>
        <v>217</v>
      </c>
      <c r="M348" s="17">
        <f t="shared" si="39"/>
        <v>65.099999999999994</v>
      </c>
      <c r="N348" s="17">
        <f t="shared" si="41"/>
        <v>51.8</v>
      </c>
      <c r="O348" s="17">
        <f t="shared" si="42"/>
        <v>31.08</v>
      </c>
      <c r="P348" s="17">
        <f t="shared" si="42"/>
        <v>12.95</v>
      </c>
      <c r="Q348" s="17">
        <f t="shared" si="42"/>
        <v>7.77</v>
      </c>
      <c r="S348" s="17">
        <f t="shared" si="38"/>
        <v>13.299999999999997</v>
      </c>
    </row>
    <row r="349" spans="1:19" x14ac:dyDescent="0.25">
      <c r="A349" s="15" t="s">
        <v>107</v>
      </c>
      <c r="B349" s="39" t="s">
        <v>1032</v>
      </c>
      <c r="C349" s="24">
        <v>169</v>
      </c>
      <c r="D349" s="24">
        <v>86</v>
      </c>
      <c r="L349" s="15">
        <f t="shared" si="40"/>
        <v>221</v>
      </c>
      <c r="M349" s="17">
        <f t="shared" si="39"/>
        <v>66.3</v>
      </c>
      <c r="N349" s="17">
        <f t="shared" si="41"/>
        <v>53.199999999999996</v>
      </c>
      <c r="O349" s="17">
        <f t="shared" si="42"/>
        <v>31.919999999999995</v>
      </c>
      <c r="P349" s="17">
        <f t="shared" si="42"/>
        <v>13.299999999999999</v>
      </c>
      <c r="Q349" s="17">
        <f t="shared" si="42"/>
        <v>7.9799999999999986</v>
      </c>
      <c r="S349" s="17">
        <f t="shared" si="38"/>
        <v>13.100000000000001</v>
      </c>
    </row>
    <row r="350" spans="1:19" x14ac:dyDescent="0.25">
      <c r="A350" s="15" t="s">
        <v>338</v>
      </c>
      <c r="B350" s="34" t="s">
        <v>90</v>
      </c>
      <c r="L350" s="15">
        <f t="shared" si="40"/>
        <v>0</v>
      </c>
      <c r="M350" s="17">
        <f t="shared" si="39"/>
        <v>0</v>
      </c>
      <c r="N350" s="17">
        <f t="shared" si="41"/>
        <v>0</v>
      </c>
      <c r="O350" s="17">
        <f t="shared" si="42"/>
        <v>0</v>
      </c>
      <c r="P350" s="17">
        <f t="shared" si="42"/>
        <v>0</v>
      </c>
      <c r="Q350" s="17">
        <f t="shared" si="42"/>
        <v>0</v>
      </c>
      <c r="S350" s="17">
        <f t="shared" si="38"/>
        <v>0</v>
      </c>
    </row>
    <row r="351" spans="1:19" x14ac:dyDescent="0.25">
      <c r="A351" s="15" t="s">
        <v>194</v>
      </c>
      <c r="B351" s="39" t="s">
        <v>775</v>
      </c>
      <c r="C351" s="24">
        <v>142</v>
      </c>
      <c r="D351" s="24">
        <v>128</v>
      </c>
      <c r="L351" s="15">
        <f t="shared" si="40"/>
        <v>349</v>
      </c>
      <c r="M351" s="17">
        <f t="shared" si="39"/>
        <v>104.7</v>
      </c>
      <c r="N351" s="17">
        <f t="shared" si="41"/>
        <v>85.399999999999991</v>
      </c>
      <c r="O351" s="17">
        <f t="shared" si="42"/>
        <v>51.239999999999995</v>
      </c>
      <c r="P351" s="17">
        <f t="shared" si="42"/>
        <v>21.349999999999998</v>
      </c>
      <c r="Q351" s="17">
        <f t="shared" si="42"/>
        <v>12.809999999999999</v>
      </c>
      <c r="S351" s="17">
        <f t="shared" si="38"/>
        <v>19.300000000000011</v>
      </c>
    </row>
    <row r="352" spans="1:19" x14ac:dyDescent="0.25">
      <c r="A352" s="15" t="s">
        <v>108</v>
      </c>
      <c r="B352" s="39" t="s">
        <v>776</v>
      </c>
      <c r="C352" s="24">
        <v>81</v>
      </c>
      <c r="D352" s="24">
        <v>84</v>
      </c>
      <c r="L352" s="15">
        <f t="shared" si="40"/>
        <v>363</v>
      </c>
      <c r="M352" s="17">
        <f t="shared" si="39"/>
        <v>108.89999999999999</v>
      </c>
      <c r="N352" s="17">
        <f t="shared" si="41"/>
        <v>79.8</v>
      </c>
      <c r="O352" s="17">
        <f t="shared" si="42"/>
        <v>47.879999999999995</v>
      </c>
      <c r="P352" s="17">
        <f t="shared" si="42"/>
        <v>19.95</v>
      </c>
      <c r="Q352" s="17">
        <f t="shared" si="42"/>
        <v>11.969999999999999</v>
      </c>
      <c r="S352" s="17">
        <f t="shared" si="38"/>
        <v>29.099999999999994</v>
      </c>
    </row>
    <row r="353" spans="1:19" x14ac:dyDescent="0.25">
      <c r="A353" s="15" t="s">
        <v>339</v>
      </c>
      <c r="B353" s="39" t="s">
        <v>777</v>
      </c>
      <c r="C353" s="24">
        <v>111</v>
      </c>
      <c r="D353" s="24">
        <v>82</v>
      </c>
      <c r="L353" s="15">
        <f t="shared" si="40"/>
        <v>277</v>
      </c>
      <c r="M353" s="17">
        <f t="shared" si="39"/>
        <v>83.1</v>
      </c>
      <c r="N353" s="17">
        <f t="shared" si="41"/>
        <v>30.099999999999998</v>
      </c>
      <c r="O353" s="17">
        <f t="shared" si="42"/>
        <v>18.059999999999999</v>
      </c>
      <c r="P353" s="17">
        <f t="shared" si="42"/>
        <v>7.5249999999999995</v>
      </c>
      <c r="Q353" s="17">
        <f t="shared" si="42"/>
        <v>4.5149999999999997</v>
      </c>
      <c r="S353" s="17">
        <f t="shared" si="38"/>
        <v>53</v>
      </c>
    </row>
    <row r="354" spans="1:19" x14ac:dyDescent="0.25">
      <c r="A354" s="15" t="s">
        <v>194</v>
      </c>
      <c r="B354" s="39" t="s">
        <v>778</v>
      </c>
      <c r="C354" s="24">
        <v>106</v>
      </c>
      <c r="D354" s="24">
        <v>94</v>
      </c>
      <c r="L354" s="15">
        <f t="shared" si="40"/>
        <v>0</v>
      </c>
      <c r="M354" s="17">
        <f t="shared" si="39"/>
        <v>0</v>
      </c>
      <c r="N354" s="17">
        <f t="shared" si="41"/>
        <v>0</v>
      </c>
      <c r="O354" s="17">
        <f t="shared" si="42"/>
        <v>0</v>
      </c>
      <c r="P354" s="17">
        <f t="shared" si="42"/>
        <v>0</v>
      </c>
      <c r="Q354" s="17">
        <f t="shared" si="42"/>
        <v>0</v>
      </c>
      <c r="S354" s="17">
        <f t="shared" si="38"/>
        <v>0</v>
      </c>
    </row>
    <row r="355" spans="1:19" x14ac:dyDescent="0.25">
      <c r="A355" s="15" t="s">
        <v>340</v>
      </c>
      <c r="B355" s="39" t="s">
        <v>779</v>
      </c>
      <c r="C355" s="24">
        <v>95</v>
      </c>
      <c r="D355" s="24">
        <v>91</v>
      </c>
      <c r="L355" s="15">
        <f t="shared" si="40"/>
        <v>251</v>
      </c>
      <c r="M355" s="17">
        <f t="shared" si="39"/>
        <v>75.3</v>
      </c>
      <c r="N355" s="17">
        <f t="shared" si="41"/>
        <v>51.099999999999994</v>
      </c>
      <c r="O355" s="17">
        <f t="shared" si="42"/>
        <v>30.659999999999997</v>
      </c>
      <c r="P355" s="17">
        <f t="shared" si="42"/>
        <v>12.774999999999999</v>
      </c>
      <c r="Q355" s="17">
        <f t="shared" si="42"/>
        <v>7.6649999999999991</v>
      </c>
      <c r="S355" s="17">
        <f t="shared" si="38"/>
        <v>24.200000000000003</v>
      </c>
    </row>
    <row r="356" spans="1:19" x14ac:dyDescent="0.25">
      <c r="A356" s="15" t="s">
        <v>109</v>
      </c>
      <c r="B356" s="39" t="s">
        <v>780</v>
      </c>
      <c r="C356" s="24">
        <v>111</v>
      </c>
      <c r="D356" s="24">
        <v>103</v>
      </c>
      <c r="L356" s="15">
        <f t="shared" si="40"/>
        <v>232</v>
      </c>
      <c r="M356" s="17">
        <f t="shared" si="39"/>
        <v>69.599999999999994</v>
      </c>
      <c r="N356" s="17">
        <f t="shared" si="41"/>
        <v>32.9</v>
      </c>
      <c r="O356" s="17">
        <f t="shared" si="42"/>
        <v>19.739999999999998</v>
      </c>
      <c r="P356" s="17">
        <f t="shared" si="42"/>
        <v>8.2249999999999996</v>
      </c>
      <c r="Q356" s="17">
        <f t="shared" si="42"/>
        <v>4.9349999999999996</v>
      </c>
      <c r="S356" s="17">
        <f t="shared" si="38"/>
        <v>36.699999999999996</v>
      </c>
    </row>
    <row r="357" spans="1:19" x14ac:dyDescent="0.25">
      <c r="A357" s="15" t="s">
        <v>341</v>
      </c>
      <c r="B357" s="39" t="s">
        <v>781</v>
      </c>
      <c r="C357" s="24">
        <v>136</v>
      </c>
      <c r="D357" s="24">
        <v>103</v>
      </c>
      <c r="L357" s="15">
        <f t="shared" si="40"/>
        <v>0</v>
      </c>
      <c r="M357" s="17">
        <f t="shared" si="39"/>
        <v>0</v>
      </c>
      <c r="N357" s="17">
        <f t="shared" si="41"/>
        <v>0</v>
      </c>
      <c r="O357" s="17">
        <f t="shared" si="42"/>
        <v>0</v>
      </c>
      <c r="P357" s="17">
        <f t="shared" si="42"/>
        <v>0</v>
      </c>
      <c r="Q357" s="17">
        <f t="shared" si="42"/>
        <v>0</v>
      </c>
      <c r="S357" s="17">
        <f t="shared" ref="S357:S420" si="43">M357-N357</f>
        <v>0</v>
      </c>
    </row>
    <row r="358" spans="1:19" x14ac:dyDescent="0.25">
      <c r="A358" s="15" t="s">
        <v>342</v>
      </c>
      <c r="B358" s="39" t="s">
        <v>1033</v>
      </c>
      <c r="C358" s="24">
        <v>83</v>
      </c>
      <c r="D358" s="24">
        <v>73</v>
      </c>
      <c r="L358" s="15">
        <f t="shared" si="40"/>
        <v>186</v>
      </c>
      <c r="M358" s="17">
        <f t="shared" si="39"/>
        <v>55.8</v>
      </c>
      <c r="N358" s="17">
        <f t="shared" si="41"/>
        <v>53.199999999999996</v>
      </c>
      <c r="O358" s="17">
        <f t="shared" si="42"/>
        <v>31.919999999999995</v>
      </c>
      <c r="P358" s="17">
        <f t="shared" si="42"/>
        <v>13.299999999999999</v>
      </c>
      <c r="Q358" s="17">
        <f t="shared" si="42"/>
        <v>7.9799999999999986</v>
      </c>
      <c r="S358" s="17">
        <f t="shared" si="43"/>
        <v>2.6000000000000014</v>
      </c>
    </row>
    <row r="359" spans="1:19" x14ac:dyDescent="0.25">
      <c r="A359" s="15" t="s">
        <v>343</v>
      </c>
      <c r="B359" s="34" t="s">
        <v>596</v>
      </c>
      <c r="L359" s="15">
        <f t="shared" si="40"/>
        <v>97</v>
      </c>
      <c r="M359" s="17">
        <f t="shared" si="39"/>
        <v>29.099999999999998</v>
      </c>
      <c r="N359" s="17">
        <f t="shared" si="41"/>
        <v>20.299999999999997</v>
      </c>
      <c r="O359" s="17">
        <f t="shared" si="42"/>
        <v>12.179999999999998</v>
      </c>
      <c r="P359" s="17">
        <f t="shared" si="42"/>
        <v>5.0749999999999993</v>
      </c>
      <c r="Q359" s="17">
        <f t="shared" si="42"/>
        <v>3.0449999999999995</v>
      </c>
      <c r="S359" s="17">
        <f t="shared" si="43"/>
        <v>8.8000000000000007</v>
      </c>
    </row>
    <row r="360" spans="1:19" x14ac:dyDescent="0.25">
      <c r="A360" s="15" t="s">
        <v>194</v>
      </c>
      <c r="B360" s="39" t="s">
        <v>783</v>
      </c>
      <c r="C360" s="24">
        <v>143</v>
      </c>
      <c r="D360" s="24">
        <v>74</v>
      </c>
      <c r="L360" s="15">
        <f t="shared" si="40"/>
        <v>0</v>
      </c>
      <c r="M360" s="17">
        <f t="shared" si="39"/>
        <v>0</v>
      </c>
      <c r="N360" s="17">
        <f t="shared" si="41"/>
        <v>0</v>
      </c>
      <c r="O360" s="17">
        <f t="shared" si="42"/>
        <v>0</v>
      </c>
      <c r="P360" s="17">
        <f t="shared" si="42"/>
        <v>0</v>
      </c>
      <c r="Q360" s="17">
        <f t="shared" si="42"/>
        <v>0</v>
      </c>
      <c r="S360" s="17">
        <f t="shared" si="43"/>
        <v>0</v>
      </c>
    </row>
    <row r="361" spans="1:19" x14ac:dyDescent="0.25">
      <c r="A361" s="15" t="s">
        <v>110</v>
      </c>
      <c r="B361" s="39" t="s">
        <v>1034</v>
      </c>
      <c r="C361" s="24">
        <v>145</v>
      </c>
      <c r="D361" s="24">
        <v>76</v>
      </c>
      <c r="L361" s="15">
        <f t="shared" si="40"/>
        <v>142</v>
      </c>
      <c r="M361" s="17">
        <f t="shared" si="39"/>
        <v>42.6</v>
      </c>
      <c r="N361" s="17">
        <f t="shared" si="41"/>
        <v>37.799999999999997</v>
      </c>
      <c r="O361" s="17">
        <f t="shared" si="42"/>
        <v>22.679999999999996</v>
      </c>
      <c r="P361" s="17">
        <f t="shared" si="42"/>
        <v>9.4499999999999993</v>
      </c>
      <c r="Q361" s="17">
        <f t="shared" si="42"/>
        <v>5.669999999999999</v>
      </c>
      <c r="S361" s="17">
        <f t="shared" si="43"/>
        <v>4.8000000000000043</v>
      </c>
    </row>
    <row r="362" spans="1:19" x14ac:dyDescent="0.25">
      <c r="A362" s="15" t="s">
        <v>344</v>
      </c>
      <c r="B362" s="34" t="s">
        <v>599</v>
      </c>
      <c r="L362" s="15">
        <f t="shared" si="40"/>
        <v>120</v>
      </c>
      <c r="M362" s="17">
        <f t="shared" si="39"/>
        <v>36</v>
      </c>
      <c r="N362" s="17">
        <f t="shared" si="41"/>
        <v>28</v>
      </c>
      <c r="O362" s="17">
        <f t="shared" si="42"/>
        <v>16.8</v>
      </c>
      <c r="P362" s="17">
        <f t="shared" si="42"/>
        <v>7</v>
      </c>
      <c r="Q362" s="17">
        <f t="shared" si="42"/>
        <v>4.2</v>
      </c>
      <c r="S362" s="17">
        <f t="shared" si="43"/>
        <v>8</v>
      </c>
    </row>
    <row r="363" spans="1:19" x14ac:dyDescent="0.25">
      <c r="A363" s="15" t="s">
        <v>194</v>
      </c>
      <c r="B363" s="39" t="s">
        <v>787</v>
      </c>
      <c r="C363" s="24">
        <v>227</v>
      </c>
      <c r="D363" s="24">
        <v>122</v>
      </c>
      <c r="L363" s="15">
        <f t="shared" si="40"/>
        <v>0</v>
      </c>
      <c r="M363" s="17">
        <f t="shared" si="39"/>
        <v>0</v>
      </c>
      <c r="N363" s="17">
        <f t="shared" si="41"/>
        <v>0</v>
      </c>
      <c r="O363" s="17">
        <f t="shared" si="42"/>
        <v>0</v>
      </c>
      <c r="P363" s="17">
        <f t="shared" si="42"/>
        <v>0</v>
      </c>
      <c r="Q363" s="17">
        <f t="shared" si="42"/>
        <v>0</v>
      </c>
      <c r="S363" s="17">
        <f t="shared" si="43"/>
        <v>0</v>
      </c>
    </row>
    <row r="364" spans="1:19" x14ac:dyDescent="0.25">
      <c r="A364" s="15" t="s">
        <v>111</v>
      </c>
      <c r="B364" s="39" t="s">
        <v>1249</v>
      </c>
      <c r="C364" s="24">
        <v>249</v>
      </c>
      <c r="D364" s="24">
        <v>114</v>
      </c>
      <c r="L364" s="15">
        <f t="shared" si="40"/>
        <v>291</v>
      </c>
      <c r="M364" s="17">
        <f t="shared" si="39"/>
        <v>87.3</v>
      </c>
      <c r="N364" s="17">
        <f t="shared" si="41"/>
        <v>57.4</v>
      </c>
      <c r="O364" s="17">
        <f t="shared" si="42"/>
        <v>34.44</v>
      </c>
      <c r="P364" s="17">
        <f t="shared" si="42"/>
        <v>14.35</v>
      </c>
      <c r="Q364" s="17">
        <f t="shared" si="42"/>
        <v>8.61</v>
      </c>
      <c r="S364" s="17">
        <f t="shared" si="43"/>
        <v>29.9</v>
      </c>
    </row>
    <row r="365" spans="1:19" x14ac:dyDescent="0.25">
      <c r="A365" s="15" t="s">
        <v>345</v>
      </c>
      <c r="B365" s="39" t="s">
        <v>1035</v>
      </c>
      <c r="C365" s="24">
        <v>234</v>
      </c>
      <c r="D365" s="24">
        <v>43</v>
      </c>
      <c r="L365" s="15">
        <f t="shared" si="40"/>
        <v>0</v>
      </c>
      <c r="M365" s="17">
        <f t="shared" si="39"/>
        <v>0</v>
      </c>
      <c r="N365" s="17">
        <f t="shared" si="41"/>
        <v>0</v>
      </c>
      <c r="O365" s="17">
        <f t="shared" si="42"/>
        <v>0</v>
      </c>
      <c r="P365" s="17">
        <f t="shared" si="42"/>
        <v>0</v>
      </c>
      <c r="Q365" s="17">
        <f t="shared" si="42"/>
        <v>0</v>
      </c>
      <c r="S365" s="17">
        <f t="shared" si="43"/>
        <v>0</v>
      </c>
    </row>
    <row r="366" spans="1:19" x14ac:dyDescent="0.25">
      <c r="A366" s="15" t="s">
        <v>194</v>
      </c>
      <c r="B366" s="34" t="s">
        <v>600</v>
      </c>
      <c r="L366" s="15">
        <f t="shared" si="40"/>
        <v>274</v>
      </c>
      <c r="M366" s="17">
        <f t="shared" si="39"/>
        <v>82.2</v>
      </c>
      <c r="N366" s="17">
        <f t="shared" si="41"/>
        <v>74.899999999999991</v>
      </c>
      <c r="O366" s="17">
        <f t="shared" si="42"/>
        <v>44.939999999999991</v>
      </c>
      <c r="P366" s="17">
        <f t="shared" si="42"/>
        <v>18.724999999999998</v>
      </c>
      <c r="Q366" s="17">
        <f t="shared" si="42"/>
        <v>11.234999999999998</v>
      </c>
      <c r="S366" s="17">
        <f t="shared" si="43"/>
        <v>7.3000000000000114</v>
      </c>
    </row>
    <row r="367" spans="1:19" x14ac:dyDescent="0.25">
      <c r="A367" s="15" t="s">
        <v>113</v>
      </c>
      <c r="B367" s="39" t="s">
        <v>788</v>
      </c>
      <c r="C367" s="24">
        <v>178</v>
      </c>
      <c r="D367" s="24">
        <v>73</v>
      </c>
      <c r="L367" s="15">
        <f t="shared" si="40"/>
        <v>47</v>
      </c>
      <c r="M367" s="17">
        <f t="shared" si="39"/>
        <v>14.1</v>
      </c>
      <c r="N367" s="17">
        <f t="shared" si="41"/>
        <v>13.299999999999999</v>
      </c>
      <c r="O367" s="17">
        <f t="shared" si="42"/>
        <v>7.9799999999999986</v>
      </c>
      <c r="P367" s="17">
        <f t="shared" si="42"/>
        <v>3.3249999999999997</v>
      </c>
      <c r="Q367" s="17">
        <f t="shared" si="42"/>
        <v>1.9949999999999997</v>
      </c>
      <c r="S367" s="17">
        <f t="shared" si="43"/>
        <v>0.80000000000000071</v>
      </c>
    </row>
    <row r="368" spans="1:19" x14ac:dyDescent="0.25">
      <c r="A368" s="15" t="s">
        <v>519</v>
      </c>
      <c r="B368" s="39" t="s">
        <v>1036</v>
      </c>
      <c r="C368" s="24">
        <v>185</v>
      </c>
      <c r="D368" s="24">
        <v>47</v>
      </c>
      <c r="L368" s="15">
        <f t="shared" si="40"/>
        <v>0</v>
      </c>
      <c r="M368" s="17">
        <f t="shared" si="39"/>
        <v>0</v>
      </c>
      <c r="N368" s="17">
        <f t="shared" si="41"/>
        <v>0</v>
      </c>
      <c r="O368" s="17">
        <f t="shared" si="42"/>
        <v>0</v>
      </c>
      <c r="P368" s="17">
        <f t="shared" si="42"/>
        <v>0</v>
      </c>
      <c r="Q368" s="17">
        <f t="shared" si="42"/>
        <v>0</v>
      </c>
      <c r="S368" s="17">
        <f>M368-N368</f>
        <v>0</v>
      </c>
    </row>
    <row r="369" spans="1:19" x14ac:dyDescent="0.25">
      <c r="A369" s="15" t="s">
        <v>194</v>
      </c>
      <c r="B369" s="34" t="s">
        <v>97</v>
      </c>
      <c r="L369" s="15">
        <f t="shared" si="40"/>
        <v>125</v>
      </c>
      <c r="M369" s="17">
        <f t="shared" si="39"/>
        <v>37.5</v>
      </c>
      <c r="N369" s="17">
        <f t="shared" si="41"/>
        <v>30.099999999999998</v>
      </c>
      <c r="O369" s="17">
        <f t="shared" si="42"/>
        <v>18.059999999999999</v>
      </c>
      <c r="P369" s="17">
        <f t="shared" si="42"/>
        <v>7.5249999999999995</v>
      </c>
      <c r="Q369" s="17">
        <f t="shared" si="42"/>
        <v>4.5149999999999997</v>
      </c>
      <c r="S369" s="17">
        <f>M369-N369</f>
        <v>7.4000000000000021</v>
      </c>
    </row>
    <row r="370" spans="1:19" x14ac:dyDescent="0.25">
      <c r="A370" s="15" t="s">
        <v>112</v>
      </c>
      <c r="B370" s="39" t="s">
        <v>789</v>
      </c>
      <c r="C370" s="24">
        <v>110</v>
      </c>
      <c r="D370" s="24">
        <v>76</v>
      </c>
      <c r="L370" s="15">
        <f t="shared" si="40"/>
        <v>76</v>
      </c>
      <c r="M370" s="17">
        <f t="shared" si="39"/>
        <v>22.8</v>
      </c>
      <c r="N370" s="17">
        <f t="shared" si="41"/>
        <v>12.6</v>
      </c>
      <c r="O370" s="17">
        <f t="shared" si="42"/>
        <v>7.56</v>
      </c>
      <c r="P370" s="17">
        <f t="shared" si="42"/>
        <v>3.15</v>
      </c>
      <c r="Q370" s="17">
        <f t="shared" si="42"/>
        <v>1.89</v>
      </c>
      <c r="S370" s="17">
        <f>M370-N370</f>
        <v>10.200000000000001</v>
      </c>
    </row>
    <row r="371" spans="1:19" x14ac:dyDescent="0.25">
      <c r="A371" s="15" t="s">
        <v>346</v>
      </c>
      <c r="B371" s="39" t="s">
        <v>1037</v>
      </c>
      <c r="C371" s="24">
        <v>68</v>
      </c>
      <c r="D371" s="24">
        <v>29</v>
      </c>
      <c r="L371" s="15">
        <f t="shared" si="40"/>
        <v>0</v>
      </c>
      <c r="M371" s="17">
        <f t="shared" si="39"/>
        <v>0</v>
      </c>
      <c r="N371" s="17">
        <f t="shared" si="41"/>
        <v>0</v>
      </c>
      <c r="O371" s="17">
        <f t="shared" si="42"/>
        <v>0</v>
      </c>
      <c r="P371" s="17">
        <f t="shared" si="42"/>
        <v>0</v>
      </c>
      <c r="Q371" s="17">
        <f t="shared" si="42"/>
        <v>0</v>
      </c>
      <c r="S371" s="17">
        <f t="shared" si="43"/>
        <v>0</v>
      </c>
    </row>
    <row r="372" spans="1:19" x14ac:dyDescent="0.25">
      <c r="A372" s="15" t="s">
        <v>194</v>
      </c>
      <c r="B372" s="34" t="s">
        <v>98</v>
      </c>
      <c r="L372" s="15">
        <f t="shared" si="40"/>
        <v>178</v>
      </c>
      <c r="M372" s="17">
        <f t="shared" si="39"/>
        <v>53.4</v>
      </c>
      <c r="N372" s="17">
        <f t="shared" si="41"/>
        <v>56</v>
      </c>
      <c r="O372" s="17">
        <f t="shared" si="42"/>
        <v>33.6</v>
      </c>
      <c r="P372" s="17">
        <f t="shared" si="42"/>
        <v>14</v>
      </c>
      <c r="Q372" s="17">
        <f t="shared" si="42"/>
        <v>8.4</v>
      </c>
      <c r="S372" s="17">
        <f t="shared" si="43"/>
        <v>-2.6000000000000014</v>
      </c>
    </row>
    <row r="373" spans="1:19" x14ac:dyDescent="0.25">
      <c r="A373" s="15" t="s">
        <v>114</v>
      </c>
      <c r="B373" s="39" t="s">
        <v>790</v>
      </c>
      <c r="C373" s="24">
        <v>88</v>
      </c>
      <c r="D373" s="24">
        <v>54</v>
      </c>
      <c r="L373" s="15">
        <f t="shared" si="40"/>
        <v>137</v>
      </c>
      <c r="M373" s="17">
        <f t="shared" si="39"/>
        <v>41.1</v>
      </c>
      <c r="N373" s="17">
        <f t="shared" si="41"/>
        <v>42</v>
      </c>
      <c r="O373" s="17">
        <f t="shared" si="42"/>
        <v>25.2</v>
      </c>
      <c r="P373" s="17">
        <f t="shared" si="42"/>
        <v>10.5</v>
      </c>
      <c r="Q373" s="17">
        <f t="shared" si="42"/>
        <v>6.3</v>
      </c>
      <c r="S373" s="17">
        <f t="shared" si="43"/>
        <v>-0.89999999999999858</v>
      </c>
    </row>
    <row r="374" spans="1:19" x14ac:dyDescent="0.25">
      <c r="A374" s="15" t="s">
        <v>347</v>
      </c>
      <c r="B374" s="39" t="s">
        <v>1038</v>
      </c>
      <c r="C374" s="24">
        <v>80</v>
      </c>
      <c r="D374" s="24">
        <v>40</v>
      </c>
      <c r="L374" s="15">
        <f t="shared" si="40"/>
        <v>0</v>
      </c>
      <c r="M374" s="17">
        <f t="shared" si="39"/>
        <v>0</v>
      </c>
      <c r="N374" s="17">
        <f t="shared" si="41"/>
        <v>0</v>
      </c>
      <c r="O374" s="17">
        <f t="shared" si="42"/>
        <v>0</v>
      </c>
      <c r="P374" s="17">
        <f t="shared" si="42"/>
        <v>0</v>
      </c>
      <c r="Q374" s="17">
        <f t="shared" si="42"/>
        <v>0</v>
      </c>
      <c r="S374" s="17">
        <f t="shared" si="43"/>
        <v>0</v>
      </c>
    </row>
    <row r="375" spans="1:19" x14ac:dyDescent="0.25">
      <c r="A375" s="15" t="s">
        <v>194</v>
      </c>
      <c r="B375" s="34" t="s">
        <v>602</v>
      </c>
      <c r="L375" s="15">
        <f t="shared" si="40"/>
        <v>230</v>
      </c>
      <c r="M375" s="17">
        <f t="shared" si="39"/>
        <v>69</v>
      </c>
      <c r="N375" s="17">
        <f t="shared" si="41"/>
        <v>65.8</v>
      </c>
      <c r="O375" s="17">
        <f t="shared" si="42"/>
        <v>39.479999999999997</v>
      </c>
      <c r="P375" s="17">
        <f t="shared" si="42"/>
        <v>16.45</v>
      </c>
      <c r="Q375" s="17">
        <f t="shared" si="42"/>
        <v>9.8699999999999992</v>
      </c>
      <c r="S375" s="17">
        <f t="shared" si="43"/>
        <v>3.2000000000000028</v>
      </c>
    </row>
    <row r="376" spans="1:19" x14ac:dyDescent="0.25">
      <c r="A376" s="15" t="s">
        <v>348</v>
      </c>
      <c r="B376" s="39" t="s">
        <v>795</v>
      </c>
      <c r="C376" s="24">
        <v>209</v>
      </c>
      <c r="D376" s="24">
        <v>82</v>
      </c>
      <c r="L376" s="15">
        <f t="shared" si="40"/>
        <v>154</v>
      </c>
      <c r="M376" s="17">
        <f t="shared" si="39"/>
        <v>46.199999999999996</v>
      </c>
      <c r="N376" s="17">
        <f t="shared" si="41"/>
        <v>39.9</v>
      </c>
      <c r="O376" s="17">
        <f t="shared" si="42"/>
        <v>23.939999999999998</v>
      </c>
      <c r="P376" s="17">
        <f t="shared" si="42"/>
        <v>9.9749999999999996</v>
      </c>
      <c r="Q376" s="17">
        <f t="shared" si="42"/>
        <v>5.9849999999999994</v>
      </c>
      <c r="S376" s="17">
        <f t="shared" si="43"/>
        <v>6.2999999999999972</v>
      </c>
    </row>
    <row r="377" spans="1:19" x14ac:dyDescent="0.25">
      <c r="A377" s="15" t="s">
        <v>116</v>
      </c>
      <c r="B377" s="39" t="s">
        <v>796</v>
      </c>
      <c r="L377" s="15">
        <f t="shared" si="40"/>
        <v>0</v>
      </c>
      <c r="M377" s="17">
        <f t="shared" si="39"/>
        <v>0</v>
      </c>
      <c r="N377" s="17">
        <f t="shared" si="41"/>
        <v>0</v>
      </c>
      <c r="O377" s="17">
        <f t="shared" si="42"/>
        <v>0</v>
      </c>
      <c r="P377" s="17">
        <f t="shared" si="42"/>
        <v>0</v>
      </c>
      <c r="Q377" s="17">
        <f t="shared" si="42"/>
        <v>0</v>
      </c>
      <c r="S377" s="17">
        <f t="shared" si="43"/>
        <v>0</v>
      </c>
    </row>
    <row r="378" spans="1:19" x14ac:dyDescent="0.25">
      <c r="A378" s="15" t="s">
        <v>350</v>
      </c>
      <c r="B378" s="39" t="s">
        <v>797</v>
      </c>
      <c r="C378" s="24">
        <v>167</v>
      </c>
      <c r="D378" s="24">
        <v>107</v>
      </c>
      <c r="L378" s="15">
        <f t="shared" si="40"/>
        <v>155</v>
      </c>
      <c r="M378" s="17">
        <f t="shared" si="39"/>
        <v>46.5</v>
      </c>
      <c r="N378" s="17">
        <f t="shared" si="41"/>
        <v>28.7</v>
      </c>
      <c r="O378" s="17">
        <f t="shared" si="42"/>
        <v>17.22</v>
      </c>
      <c r="P378" s="17">
        <f t="shared" si="42"/>
        <v>7.1749999999999998</v>
      </c>
      <c r="Q378" s="17">
        <f t="shared" si="42"/>
        <v>4.3049999999999997</v>
      </c>
      <c r="S378" s="17">
        <f t="shared" si="43"/>
        <v>17.8</v>
      </c>
    </row>
    <row r="379" spans="1:19" x14ac:dyDescent="0.25">
      <c r="A379" s="15" t="s">
        <v>194</v>
      </c>
      <c r="B379" s="39" t="s">
        <v>1039</v>
      </c>
      <c r="C379" s="24">
        <v>28</v>
      </c>
      <c r="D379" s="24">
        <v>19</v>
      </c>
      <c r="L379" s="15">
        <f t="shared" si="40"/>
        <v>135</v>
      </c>
      <c r="M379" s="17">
        <f t="shared" si="39"/>
        <v>40.5</v>
      </c>
      <c r="N379" s="17">
        <f t="shared" si="41"/>
        <v>25.2</v>
      </c>
      <c r="O379" s="17">
        <f t="shared" si="42"/>
        <v>15.12</v>
      </c>
      <c r="P379" s="17">
        <f t="shared" si="42"/>
        <v>6.3</v>
      </c>
      <c r="Q379" s="17">
        <f t="shared" si="42"/>
        <v>3.78</v>
      </c>
      <c r="S379" s="17">
        <f t="shared" si="43"/>
        <v>15.3</v>
      </c>
    </row>
    <row r="380" spans="1:19" x14ac:dyDescent="0.25">
      <c r="A380" s="15" t="s">
        <v>351</v>
      </c>
      <c r="B380" s="34" t="s">
        <v>102</v>
      </c>
      <c r="L380" s="15">
        <f t="shared" si="40"/>
        <v>0</v>
      </c>
      <c r="M380" s="17">
        <f t="shared" si="39"/>
        <v>0</v>
      </c>
      <c r="N380" s="17">
        <f t="shared" si="41"/>
        <v>0</v>
      </c>
      <c r="O380" s="17">
        <f t="shared" si="42"/>
        <v>0</v>
      </c>
      <c r="P380" s="17">
        <f t="shared" si="42"/>
        <v>0</v>
      </c>
      <c r="Q380" s="17">
        <f t="shared" si="42"/>
        <v>0</v>
      </c>
      <c r="S380" s="17">
        <f t="shared" si="43"/>
        <v>0</v>
      </c>
    </row>
    <row r="381" spans="1:19" x14ac:dyDescent="0.25">
      <c r="A381" s="15" t="s">
        <v>117</v>
      </c>
      <c r="B381" s="39" t="s">
        <v>798</v>
      </c>
      <c r="C381" s="24">
        <v>82</v>
      </c>
      <c r="D381" s="24">
        <v>43</v>
      </c>
      <c r="L381" s="15">
        <f t="shared" si="40"/>
        <v>165</v>
      </c>
      <c r="M381" s="17">
        <f t="shared" si="39"/>
        <v>49.5</v>
      </c>
      <c r="N381" s="17">
        <f t="shared" si="41"/>
        <v>44.099999999999994</v>
      </c>
      <c r="O381" s="17">
        <f t="shared" si="42"/>
        <v>26.459999999999997</v>
      </c>
      <c r="P381" s="17">
        <f t="shared" si="42"/>
        <v>11.024999999999999</v>
      </c>
      <c r="Q381" s="17">
        <f t="shared" si="42"/>
        <v>6.6149999999999993</v>
      </c>
      <c r="S381" s="17">
        <f t="shared" si="43"/>
        <v>5.4000000000000057</v>
      </c>
    </row>
    <row r="382" spans="1:19" x14ac:dyDescent="0.25">
      <c r="A382" s="15" t="s">
        <v>352</v>
      </c>
      <c r="B382" s="39" t="s">
        <v>1040</v>
      </c>
      <c r="C382" s="24">
        <v>58</v>
      </c>
      <c r="D382" s="24">
        <v>18</v>
      </c>
      <c r="L382" s="15">
        <f t="shared" si="40"/>
        <v>41</v>
      </c>
      <c r="M382" s="17">
        <f t="shared" si="39"/>
        <v>12.299999999999999</v>
      </c>
      <c r="N382" s="17">
        <f t="shared" si="41"/>
        <v>14.7</v>
      </c>
      <c r="O382" s="17">
        <f t="shared" si="42"/>
        <v>8.8199999999999985</v>
      </c>
      <c r="P382" s="17">
        <f t="shared" si="42"/>
        <v>3.6749999999999998</v>
      </c>
      <c r="Q382" s="17">
        <f t="shared" si="42"/>
        <v>2.2049999999999996</v>
      </c>
      <c r="S382" s="17">
        <f t="shared" si="43"/>
        <v>-2.4000000000000004</v>
      </c>
    </row>
    <row r="383" spans="1:19" x14ac:dyDescent="0.25">
      <c r="A383" s="15" t="s">
        <v>194</v>
      </c>
      <c r="B383" s="34" t="s">
        <v>603</v>
      </c>
      <c r="L383" s="15">
        <f t="shared" si="40"/>
        <v>0</v>
      </c>
      <c r="M383" s="17">
        <f t="shared" si="39"/>
        <v>0</v>
      </c>
      <c r="N383" s="17">
        <f t="shared" si="41"/>
        <v>0</v>
      </c>
      <c r="O383" s="17">
        <f t="shared" si="42"/>
        <v>0</v>
      </c>
      <c r="P383" s="17">
        <f t="shared" si="42"/>
        <v>0</v>
      </c>
      <c r="Q383" s="17">
        <f t="shared" si="42"/>
        <v>0</v>
      </c>
      <c r="S383" s="17">
        <f t="shared" si="43"/>
        <v>0</v>
      </c>
    </row>
    <row r="384" spans="1:19" x14ac:dyDescent="0.25">
      <c r="A384" s="15" t="s">
        <v>118</v>
      </c>
      <c r="B384" s="39" t="s">
        <v>800</v>
      </c>
      <c r="C384" s="24">
        <v>98</v>
      </c>
      <c r="D384" s="24">
        <v>80</v>
      </c>
      <c r="L384" s="15">
        <f t="shared" si="40"/>
        <v>276</v>
      </c>
      <c r="M384" s="17">
        <f t="shared" si="39"/>
        <v>82.8</v>
      </c>
      <c r="N384" s="17">
        <f t="shared" si="41"/>
        <v>51.099999999999994</v>
      </c>
      <c r="O384" s="17">
        <f t="shared" si="42"/>
        <v>30.659999999999997</v>
      </c>
      <c r="P384" s="17">
        <f t="shared" si="42"/>
        <v>12.774999999999999</v>
      </c>
      <c r="Q384" s="17">
        <f t="shared" si="42"/>
        <v>7.6649999999999991</v>
      </c>
      <c r="S384" s="17">
        <f t="shared" si="43"/>
        <v>31.700000000000003</v>
      </c>
    </row>
    <row r="385" spans="1:19" x14ac:dyDescent="0.25">
      <c r="A385" s="15" t="s">
        <v>520</v>
      </c>
      <c r="B385" s="39" t="s">
        <v>1041</v>
      </c>
      <c r="C385" s="24">
        <v>77</v>
      </c>
      <c r="D385" s="24">
        <v>60</v>
      </c>
      <c r="L385" s="15">
        <f t="shared" si="40"/>
        <v>114</v>
      </c>
      <c r="M385" s="17">
        <f t="shared" si="39"/>
        <v>34.199999999999996</v>
      </c>
      <c r="N385" s="17">
        <f t="shared" si="41"/>
        <v>28.7</v>
      </c>
      <c r="O385" s="17">
        <f t="shared" si="42"/>
        <v>17.22</v>
      </c>
      <c r="P385" s="17">
        <f t="shared" si="42"/>
        <v>7.1749999999999998</v>
      </c>
      <c r="Q385" s="17">
        <f t="shared" si="42"/>
        <v>4.3049999999999997</v>
      </c>
      <c r="S385" s="17">
        <f t="shared" si="43"/>
        <v>5.4999999999999964</v>
      </c>
    </row>
    <row r="386" spans="1:19" x14ac:dyDescent="0.25">
      <c r="A386" s="15" t="s">
        <v>194</v>
      </c>
      <c r="B386" s="34" t="s">
        <v>604</v>
      </c>
      <c r="L386" s="15">
        <f t="shared" si="40"/>
        <v>257</v>
      </c>
      <c r="M386" s="17">
        <f t="shared" si="39"/>
        <v>77.099999999999994</v>
      </c>
      <c r="N386" s="17">
        <f t="shared" si="41"/>
        <v>74.199999999999989</v>
      </c>
      <c r="O386" s="17">
        <f t="shared" si="42"/>
        <v>44.519999999999989</v>
      </c>
      <c r="P386" s="17">
        <f t="shared" si="42"/>
        <v>18.549999999999997</v>
      </c>
      <c r="Q386" s="17">
        <f t="shared" si="42"/>
        <v>11.129999999999997</v>
      </c>
      <c r="S386" s="17">
        <f t="shared" si="43"/>
        <v>2.9000000000000057</v>
      </c>
    </row>
    <row r="387" spans="1:19" x14ac:dyDescent="0.25">
      <c r="A387" s="15" t="s">
        <v>119</v>
      </c>
      <c r="B387" s="39" t="s">
        <v>801</v>
      </c>
      <c r="C387" s="24">
        <v>136</v>
      </c>
      <c r="D387" s="24">
        <v>94</v>
      </c>
      <c r="L387" s="15">
        <f t="shared" si="40"/>
        <v>0</v>
      </c>
      <c r="M387" s="17">
        <f t="shared" si="39"/>
        <v>0</v>
      </c>
      <c r="N387" s="17">
        <f t="shared" si="41"/>
        <v>0</v>
      </c>
      <c r="O387" s="17">
        <f t="shared" si="42"/>
        <v>0</v>
      </c>
      <c r="P387" s="17">
        <f t="shared" si="42"/>
        <v>0</v>
      </c>
      <c r="Q387" s="17">
        <f t="shared" si="42"/>
        <v>0</v>
      </c>
      <c r="S387" s="17">
        <f t="shared" si="43"/>
        <v>0</v>
      </c>
    </row>
    <row r="388" spans="1:19" x14ac:dyDescent="0.25">
      <c r="A388" s="15" t="s">
        <v>353</v>
      </c>
      <c r="B388" s="39" t="s">
        <v>1042</v>
      </c>
      <c r="C388" s="24">
        <v>97</v>
      </c>
      <c r="D388" s="24">
        <v>57</v>
      </c>
      <c r="L388" s="15">
        <f t="shared" si="40"/>
        <v>170</v>
      </c>
      <c r="M388" s="17">
        <f t="shared" si="39"/>
        <v>51</v>
      </c>
      <c r="N388" s="17">
        <f t="shared" si="41"/>
        <v>40.599999999999994</v>
      </c>
      <c r="O388" s="17">
        <f t="shared" si="42"/>
        <v>24.359999999999996</v>
      </c>
      <c r="P388" s="17">
        <f t="shared" si="42"/>
        <v>10.149999999999999</v>
      </c>
      <c r="Q388" s="17">
        <f t="shared" si="42"/>
        <v>6.089999999999999</v>
      </c>
      <c r="S388" s="17">
        <f t="shared" si="43"/>
        <v>10.400000000000006</v>
      </c>
    </row>
    <row r="389" spans="1:19" x14ac:dyDescent="0.25">
      <c r="A389" s="15" t="s">
        <v>194</v>
      </c>
      <c r="B389" s="34" t="s">
        <v>103</v>
      </c>
      <c r="L389" s="15">
        <f t="shared" si="40"/>
        <v>116</v>
      </c>
      <c r="M389" s="17">
        <f t="shared" ref="M389:M452" si="44">$M$4*L389</f>
        <v>34.799999999999997</v>
      </c>
      <c r="N389" s="17">
        <f t="shared" si="41"/>
        <v>23.799999999999997</v>
      </c>
      <c r="O389" s="17">
        <f t="shared" si="42"/>
        <v>14.279999999999998</v>
      </c>
      <c r="P389" s="17">
        <f t="shared" si="42"/>
        <v>5.9499999999999993</v>
      </c>
      <c r="Q389" s="17">
        <f t="shared" si="42"/>
        <v>3.5699999999999994</v>
      </c>
      <c r="S389" s="17">
        <f t="shared" si="43"/>
        <v>11</v>
      </c>
    </row>
    <row r="390" spans="1:19" x14ac:dyDescent="0.25">
      <c r="A390" s="15" t="s">
        <v>120</v>
      </c>
      <c r="B390" s="39" t="s">
        <v>799</v>
      </c>
      <c r="C390" s="24">
        <v>114</v>
      </c>
      <c r="D390" s="24">
        <v>41</v>
      </c>
      <c r="L390" s="15">
        <f t="shared" si="40"/>
        <v>75</v>
      </c>
      <c r="M390" s="17">
        <f t="shared" si="44"/>
        <v>22.5</v>
      </c>
      <c r="N390" s="17">
        <f t="shared" si="41"/>
        <v>21</v>
      </c>
      <c r="O390" s="17">
        <f t="shared" si="42"/>
        <v>12.6</v>
      </c>
      <c r="P390" s="17">
        <f t="shared" si="42"/>
        <v>5.25</v>
      </c>
      <c r="Q390" s="17">
        <f t="shared" si="42"/>
        <v>3.15</v>
      </c>
      <c r="S390" s="17">
        <f t="shared" si="43"/>
        <v>1.5</v>
      </c>
    </row>
    <row r="391" spans="1:19" x14ac:dyDescent="0.25">
      <c r="A391" s="15" t="s">
        <v>354</v>
      </c>
      <c r="B391" s="39" t="s">
        <v>1043</v>
      </c>
      <c r="C391" s="24">
        <v>99</v>
      </c>
      <c r="D391" s="24">
        <v>36</v>
      </c>
      <c r="L391" s="15">
        <f t="shared" si="40"/>
        <v>65</v>
      </c>
      <c r="M391" s="17">
        <f t="shared" si="44"/>
        <v>19.5</v>
      </c>
      <c r="N391" s="17">
        <f t="shared" si="41"/>
        <v>18.2</v>
      </c>
      <c r="O391" s="17">
        <f t="shared" si="42"/>
        <v>10.92</v>
      </c>
      <c r="P391" s="17">
        <f t="shared" si="42"/>
        <v>4.55</v>
      </c>
      <c r="Q391" s="17">
        <f t="shared" si="42"/>
        <v>2.73</v>
      </c>
      <c r="S391" s="17">
        <f t="shared" si="43"/>
        <v>1.3000000000000007</v>
      </c>
    </row>
    <row r="392" spans="1:19" x14ac:dyDescent="0.25">
      <c r="A392" s="15" t="s">
        <v>194</v>
      </c>
      <c r="B392" s="34" t="s">
        <v>106</v>
      </c>
      <c r="L392" s="15">
        <f t="shared" ref="L392:L455" si="45">SUM(C404:D404)</f>
        <v>0</v>
      </c>
      <c r="M392" s="17">
        <f t="shared" si="44"/>
        <v>0</v>
      </c>
      <c r="N392" s="17">
        <f t="shared" ref="N392:N455" si="46">N$4*D404</f>
        <v>0</v>
      </c>
      <c r="O392" s="17">
        <f t="shared" si="42"/>
        <v>0</v>
      </c>
      <c r="P392" s="17">
        <f t="shared" si="42"/>
        <v>0</v>
      </c>
      <c r="Q392" s="17">
        <f t="shared" si="42"/>
        <v>0</v>
      </c>
      <c r="S392" s="17">
        <f t="shared" si="43"/>
        <v>0</v>
      </c>
    </row>
    <row r="393" spans="1:19" x14ac:dyDescent="0.25">
      <c r="A393" s="15" t="s">
        <v>121</v>
      </c>
      <c r="B393" s="39" t="s">
        <v>802</v>
      </c>
      <c r="C393" s="24">
        <v>102</v>
      </c>
      <c r="D393" s="24">
        <v>63</v>
      </c>
      <c r="L393" s="15">
        <f t="shared" si="45"/>
        <v>179</v>
      </c>
      <c r="M393" s="17">
        <f t="shared" si="44"/>
        <v>53.699999999999996</v>
      </c>
      <c r="N393" s="17">
        <f t="shared" si="46"/>
        <v>44.099999999999994</v>
      </c>
      <c r="O393" s="17">
        <f t="shared" si="42"/>
        <v>26.459999999999997</v>
      </c>
      <c r="P393" s="17">
        <f t="shared" si="42"/>
        <v>11.024999999999999</v>
      </c>
      <c r="Q393" s="17">
        <f t="shared" si="42"/>
        <v>6.6149999999999993</v>
      </c>
      <c r="S393" s="17">
        <f t="shared" si="43"/>
        <v>9.6000000000000014</v>
      </c>
    </row>
    <row r="394" spans="1:19" x14ac:dyDescent="0.25">
      <c r="A394" s="15" t="s">
        <v>355</v>
      </c>
      <c r="B394" s="39" t="s">
        <v>1044</v>
      </c>
      <c r="C394" s="24">
        <v>20</v>
      </c>
      <c r="D394" s="24">
        <v>21</v>
      </c>
      <c r="L394" s="15">
        <f t="shared" si="45"/>
        <v>161</v>
      </c>
      <c r="M394" s="17">
        <f t="shared" si="44"/>
        <v>48.3</v>
      </c>
      <c r="N394" s="17">
        <f t="shared" si="46"/>
        <v>24.5</v>
      </c>
      <c r="O394" s="17">
        <f t="shared" si="42"/>
        <v>14.7</v>
      </c>
      <c r="P394" s="17">
        <f t="shared" si="42"/>
        <v>6.125</v>
      </c>
      <c r="Q394" s="17">
        <f t="shared" si="42"/>
        <v>3.6749999999999998</v>
      </c>
      <c r="S394" s="17">
        <f t="shared" si="43"/>
        <v>23.799999999999997</v>
      </c>
    </row>
    <row r="395" spans="1:19" x14ac:dyDescent="0.25">
      <c r="A395" s="15" t="s">
        <v>194</v>
      </c>
      <c r="B395" s="34" t="s">
        <v>605</v>
      </c>
      <c r="L395" s="15">
        <f t="shared" si="45"/>
        <v>0</v>
      </c>
      <c r="M395" s="17">
        <f t="shared" si="44"/>
        <v>0</v>
      </c>
      <c r="N395" s="17">
        <f t="shared" si="46"/>
        <v>0</v>
      </c>
      <c r="O395" s="17">
        <f t="shared" si="42"/>
        <v>0</v>
      </c>
      <c r="P395" s="17">
        <f t="shared" si="42"/>
        <v>0</v>
      </c>
      <c r="Q395" s="17">
        <f t="shared" si="42"/>
        <v>0</v>
      </c>
      <c r="S395" s="17">
        <f t="shared" si="43"/>
        <v>0</v>
      </c>
    </row>
    <row r="396" spans="1:19" x14ac:dyDescent="0.25">
      <c r="A396" s="15" t="s">
        <v>356</v>
      </c>
      <c r="B396" s="39" t="s">
        <v>803</v>
      </c>
      <c r="C396" s="24">
        <v>203</v>
      </c>
      <c r="D396" s="24">
        <v>73</v>
      </c>
      <c r="L396" s="15">
        <f t="shared" si="45"/>
        <v>143</v>
      </c>
      <c r="M396" s="17">
        <f t="shared" si="44"/>
        <v>42.9</v>
      </c>
      <c r="N396" s="17">
        <f t="shared" si="46"/>
        <v>39.199999999999996</v>
      </c>
      <c r="O396" s="17">
        <f t="shared" si="42"/>
        <v>23.519999999999996</v>
      </c>
      <c r="P396" s="17">
        <f t="shared" si="42"/>
        <v>9.7999999999999989</v>
      </c>
      <c r="Q396" s="17">
        <f t="shared" si="42"/>
        <v>5.879999999999999</v>
      </c>
      <c r="S396" s="17">
        <f t="shared" si="43"/>
        <v>3.7000000000000028</v>
      </c>
    </row>
    <row r="397" spans="1:19" x14ac:dyDescent="0.25">
      <c r="A397" s="15" t="s">
        <v>122</v>
      </c>
      <c r="B397" s="39" t="s">
        <v>1045</v>
      </c>
      <c r="C397" s="24">
        <v>73</v>
      </c>
      <c r="D397" s="24">
        <v>41</v>
      </c>
      <c r="L397" s="15">
        <f t="shared" si="45"/>
        <v>194</v>
      </c>
      <c r="M397" s="17">
        <f t="shared" si="44"/>
        <v>58.199999999999996</v>
      </c>
      <c r="N397" s="17">
        <f t="shared" si="46"/>
        <v>43.4</v>
      </c>
      <c r="O397" s="17">
        <f t="shared" si="42"/>
        <v>26.04</v>
      </c>
      <c r="P397" s="17">
        <f t="shared" si="42"/>
        <v>10.85</v>
      </c>
      <c r="Q397" s="17">
        <f t="shared" si="42"/>
        <v>6.51</v>
      </c>
      <c r="S397" s="17">
        <f t="shared" si="43"/>
        <v>14.799999999999997</v>
      </c>
    </row>
    <row r="398" spans="1:19" x14ac:dyDescent="0.25">
      <c r="A398" s="15" t="s">
        <v>521</v>
      </c>
      <c r="B398" s="34" t="s">
        <v>607</v>
      </c>
      <c r="C398" s="24">
        <v>151</v>
      </c>
      <c r="D398" s="24">
        <v>106</v>
      </c>
      <c r="L398" s="15">
        <f t="shared" si="45"/>
        <v>0</v>
      </c>
      <c r="M398" s="17">
        <f t="shared" si="44"/>
        <v>0</v>
      </c>
      <c r="N398" s="17">
        <f t="shared" si="46"/>
        <v>0</v>
      </c>
      <c r="O398" s="17">
        <f t="shared" si="42"/>
        <v>0</v>
      </c>
      <c r="P398" s="17">
        <f t="shared" si="42"/>
        <v>0</v>
      </c>
      <c r="Q398" s="17">
        <f t="shared" si="42"/>
        <v>0</v>
      </c>
      <c r="S398" s="17">
        <f t="shared" si="43"/>
        <v>0</v>
      </c>
    </row>
    <row r="399" spans="1:19" x14ac:dyDescent="0.25">
      <c r="A399" s="15" t="s">
        <v>194</v>
      </c>
      <c r="B399" s="34" t="s">
        <v>610</v>
      </c>
      <c r="L399" s="15">
        <f t="shared" si="45"/>
        <v>137</v>
      </c>
      <c r="M399" s="17">
        <f t="shared" si="44"/>
        <v>41.1</v>
      </c>
      <c r="N399" s="17">
        <f t="shared" si="46"/>
        <v>36.4</v>
      </c>
      <c r="O399" s="17">
        <f t="shared" si="42"/>
        <v>21.84</v>
      </c>
      <c r="P399" s="17">
        <f t="shared" si="42"/>
        <v>9.1</v>
      </c>
      <c r="Q399" s="17">
        <f t="shared" si="42"/>
        <v>5.46</v>
      </c>
      <c r="S399" s="17">
        <f t="shared" si="43"/>
        <v>4.7000000000000028</v>
      </c>
    </row>
    <row r="400" spans="1:19" x14ac:dyDescent="0.25">
      <c r="A400" s="15" t="s">
        <v>123</v>
      </c>
      <c r="B400" s="39" t="s">
        <v>805</v>
      </c>
      <c r="C400" s="24">
        <v>112</v>
      </c>
      <c r="D400" s="24">
        <v>58</v>
      </c>
      <c r="L400" s="15">
        <f t="shared" si="45"/>
        <v>118</v>
      </c>
      <c r="M400" s="17">
        <f t="shared" si="44"/>
        <v>35.4</v>
      </c>
      <c r="N400" s="17">
        <f t="shared" si="46"/>
        <v>25.9</v>
      </c>
      <c r="O400" s="17">
        <f t="shared" si="42"/>
        <v>15.54</v>
      </c>
      <c r="P400" s="17">
        <f t="shared" si="42"/>
        <v>6.4749999999999996</v>
      </c>
      <c r="Q400" s="17">
        <f t="shared" si="42"/>
        <v>3.8849999999999998</v>
      </c>
      <c r="S400" s="17">
        <f t="shared" si="43"/>
        <v>9.5</v>
      </c>
    </row>
    <row r="401" spans="1:19" x14ac:dyDescent="0.25">
      <c r="A401" s="15" t="s">
        <v>357</v>
      </c>
      <c r="B401" s="39" t="s">
        <v>806</v>
      </c>
      <c r="C401" s="24">
        <v>82</v>
      </c>
      <c r="D401" s="24">
        <v>34</v>
      </c>
      <c r="L401" s="15">
        <f t="shared" si="45"/>
        <v>0</v>
      </c>
      <c r="M401" s="17">
        <f t="shared" si="44"/>
        <v>0</v>
      </c>
      <c r="N401" s="17">
        <f t="shared" si="46"/>
        <v>0</v>
      </c>
      <c r="O401" s="17">
        <f t="shared" si="42"/>
        <v>0</v>
      </c>
      <c r="P401" s="17">
        <f t="shared" si="42"/>
        <v>0</v>
      </c>
      <c r="Q401" s="17">
        <f t="shared" si="42"/>
        <v>0</v>
      </c>
      <c r="S401" s="17">
        <f t="shared" si="43"/>
        <v>0</v>
      </c>
    </row>
    <row r="402" spans="1:19" x14ac:dyDescent="0.25">
      <c r="A402" s="15" t="s">
        <v>358</v>
      </c>
      <c r="B402" s="39" t="s">
        <v>807</v>
      </c>
      <c r="C402" s="24">
        <v>45</v>
      </c>
      <c r="D402" s="24">
        <v>30</v>
      </c>
      <c r="L402" s="15">
        <f t="shared" si="45"/>
        <v>189</v>
      </c>
      <c r="M402" s="17">
        <f t="shared" si="44"/>
        <v>56.699999999999996</v>
      </c>
      <c r="N402" s="17">
        <f t="shared" si="46"/>
        <v>50.4</v>
      </c>
      <c r="O402" s="17">
        <f t="shared" si="42"/>
        <v>30.24</v>
      </c>
      <c r="P402" s="17">
        <f t="shared" si="42"/>
        <v>12.6</v>
      </c>
      <c r="Q402" s="17">
        <f t="shared" si="42"/>
        <v>7.56</v>
      </c>
      <c r="S402" s="17">
        <f t="shared" si="43"/>
        <v>6.2999999999999972</v>
      </c>
    </row>
    <row r="403" spans="1:19" x14ac:dyDescent="0.25">
      <c r="A403" s="15" t="s">
        <v>359</v>
      </c>
      <c r="B403" s="39" t="s">
        <v>1047</v>
      </c>
      <c r="C403" s="24">
        <v>39</v>
      </c>
      <c r="D403" s="24">
        <v>26</v>
      </c>
      <c r="L403" s="15">
        <f t="shared" si="45"/>
        <v>300</v>
      </c>
      <c r="M403" s="17">
        <f t="shared" si="44"/>
        <v>90</v>
      </c>
      <c r="N403" s="17">
        <f t="shared" si="46"/>
        <v>44.8</v>
      </c>
      <c r="O403" s="17">
        <f t="shared" si="42"/>
        <v>26.88</v>
      </c>
      <c r="P403" s="17">
        <f t="shared" si="42"/>
        <v>11.2</v>
      </c>
      <c r="Q403" s="17">
        <f t="shared" si="42"/>
        <v>6.72</v>
      </c>
      <c r="S403" s="17">
        <f t="shared" si="43"/>
        <v>45.2</v>
      </c>
    </row>
    <row r="404" spans="1:19" x14ac:dyDescent="0.25">
      <c r="A404" s="15" t="s">
        <v>522</v>
      </c>
      <c r="B404" s="34" t="s">
        <v>110</v>
      </c>
      <c r="L404" s="15">
        <f t="shared" si="45"/>
        <v>0</v>
      </c>
      <c r="M404" s="17">
        <f t="shared" si="44"/>
        <v>0</v>
      </c>
      <c r="N404" s="17">
        <f t="shared" si="46"/>
        <v>0</v>
      </c>
      <c r="O404" s="17">
        <f t="shared" si="42"/>
        <v>0</v>
      </c>
      <c r="P404" s="17">
        <f t="shared" si="42"/>
        <v>0</v>
      </c>
      <c r="Q404" s="17">
        <f t="shared" si="42"/>
        <v>0</v>
      </c>
      <c r="S404" s="17">
        <f t="shared" si="43"/>
        <v>0</v>
      </c>
    </row>
    <row r="405" spans="1:19" x14ac:dyDescent="0.25">
      <c r="A405" s="15" t="s">
        <v>360</v>
      </c>
      <c r="B405" s="39" t="s">
        <v>808</v>
      </c>
      <c r="C405" s="24">
        <v>116</v>
      </c>
      <c r="D405" s="24">
        <v>63</v>
      </c>
      <c r="L405" s="15">
        <f t="shared" si="45"/>
        <v>232</v>
      </c>
      <c r="M405" s="17">
        <f t="shared" si="44"/>
        <v>69.599999999999994</v>
      </c>
      <c r="N405" s="17">
        <f t="shared" si="46"/>
        <v>76.3</v>
      </c>
      <c r="O405" s="17">
        <f t="shared" si="42"/>
        <v>45.779999999999994</v>
      </c>
      <c r="P405" s="17">
        <f t="shared" si="42"/>
        <v>19.074999999999999</v>
      </c>
      <c r="Q405" s="17">
        <f t="shared" si="42"/>
        <v>11.444999999999999</v>
      </c>
      <c r="S405" s="17">
        <f t="shared" si="43"/>
        <v>-6.7000000000000028</v>
      </c>
    </row>
    <row r="406" spans="1:19" x14ac:dyDescent="0.25">
      <c r="A406" s="15" t="s">
        <v>361</v>
      </c>
      <c r="B406" s="39" t="s">
        <v>1048</v>
      </c>
      <c r="C406" s="24">
        <v>126</v>
      </c>
      <c r="D406" s="24">
        <v>35</v>
      </c>
      <c r="L406" s="15">
        <f t="shared" si="45"/>
        <v>142</v>
      </c>
      <c r="M406" s="17">
        <f t="shared" si="44"/>
        <v>42.6</v>
      </c>
      <c r="N406" s="17">
        <f t="shared" si="46"/>
        <v>43.4</v>
      </c>
      <c r="O406" s="17">
        <f t="shared" si="42"/>
        <v>26.04</v>
      </c>
      <c r="P406" s="17">
        <f t="shared" si="42"/>
        <v>10.85</v>
      </c>
      <c r="Q406" s="17">
        <f t="shared" si="42"/>
        <v>6.51</v>
      </c>
      <c r="S406" s="17">
        <f t="shared" si="43"/>
        <v>-0.79999999999999716</v>
      </c>
    </row>
    <row r="407" spans="1:19" x14ac:dyDescent="0.25">
      <c r="A407" s="15" t="s">
        <v>194</v>
      </c>
      <c r="B407" s="34" t="s">
        <v>111</v>
      </c>
      <c r="L407" s="15">
        <f t="shared" si="45"/>
        <v>205</v>
      </c>
      <c r="M407" s="17">
        <f t="shared" si="44"/>
        <v>61.5</v>
      </c>
      <c r="N407" s="17">
        <f t="shared" si="46"/>
        <v>61.599999999999994</v>
      </c>
      <c r="O407" s="17">
        <f t="shared" si="42"/>
        <v>36.959999999999994</v>
      </c>
      <c r="P407" s="17">
        <f t="shared" si="42"/>
        <v>15.399999999999999</v>
      </c>
      <c r="Q407" s="17">
        <f t="shared" si="42"/>
        <v>9.2399999999999984</v>
      </c>
      <c r="S407" s="17">
        <f t="shared" si="43"/>
        <v>-9.9999999999994316E-2</v>
      </c>
    </row>
    <row r="408" spans="1:19" x14ac:dyDescent="0.25">
      <c r="A408" s="15" t="s">
        <v>362</v>
      </c>
      <c r="B408" s="39" t="s">
        <v>809</v>
      </c>
      <c r="C408" s="24">
        <v>87</v>
      </c>
      <c r="D408" s="24">
        <v>56</v>
      </c>
      <c r="L408" s="15">
        <f t="shared" si="45"/>
        <v>0</v>
      </c>
      <c r="M408" s="17">
        <f t="shared" si="44"/>
        <v>0</v>
      </c>
      <c r="N408" s="17">
        <f t="shared" si="46"/>
        <v>0</v>
      </c>
      <c r="O408" s="17">
        <f t="shared" si="42"/>
        <v>0</v>
      </c>
      <c r="P408" s="17">
        <f t="shared" si="42"/>
        <v>0</v>
      </c>
      <c r="Q408" s="17">
        <f t="shared" si="42"/>
        <v>0</v>
      </c>
      <c r="S408" s="17">
        <f t="shared" si="43"/>
        <v>0</v>
      </c>
    </row>
    <row r="409" spans="1:19" x14ac:dyDescent="0.25">
      <c r="A409" s="15" t="s">
        <v>115</v>
      </c>
      <c r="B409" s="39" t="s">
        <v>1049</v>
      </c>
      <c r="C409" s="24">
        <v>132</v>
      </c>
      <c r="D409" s="24">
        <v>62</v>
      </c>
      <c r="L409" s="15">
        <f t="shared" si="45"/>
        <v>144</v>
      </c>
      <c r="M409" s="17">
        <f t="shared" si="44"/>
        <v>43.199999999999996</v>
      </c>
      <c r="N409" s="17">
        <f t="shared" si="46"/>
        <v>32.199999999999996</v>
      </c>
      <c r="O409" s="17">
        <f t="shared" ref="O409:Q472" si="47">O$4*$N409</f>
        <v>19.319999999999997</v>
      </c>
      <c r="P409" s="17">
        <f t="shared" si="47"/>
        <v>8.0499999999999989</v>
      </c>
      <c r="Q409" s="17">
        <f t="shared" si="47"/>
        <v>4.8299999999999992</v>
      </c>
      <c r="S409" s="17">
        <f t="shared" si="43"/>
        <v>11</v>
      </c>
    </row>
    <row r="410" spans="1:19" x14ac:dyDescent="0.25">
      <c r="A410" s="15" t="s">
        <v>349</v>
      </c>
      <c r="B410" s="34" t="s">
        <v>612</v>
      </c>
      <c r="L410" s="15">
        <f t="shared" si="45"/>
        <v>146</v>
      </c>
      <c r="M410" s="17">
        <f t="shared" si="44"/>
        <v>43.8</v>
      </c>
      <c r="N410" s="17">
        <f t="shared" si="46"/>
        <v>37.799999999999997</v>
      </c>
      <c r="O410" s="17">
        <f t="shared" si="47"/>
        <v>22.679999999999996</v>
      </c>
      <c r="P410" s="17">
        <f t="shared" si="47"/>
        <v>9.4499999999999993</v>
      </c>
      <c r="Q410" s="17">
        <f t="shared" si="47"/>
        <v>5.669999999999999</v>
      </c>
      <c r="S410" s="17">
        <f>M410-N410</f>
        <v>6</v>
      </c>
    </row>
    <row r="411" spans="1:19" x14ac:dyDescent="0.25">
      <c r="A411" s="15" t="s">
        <v>194</v>
      </c>
      <c r="B411" s="39" t="s">
        <v>811</v>
      </c>
      <c r="C411" s="24">
        <v>85</v>
      </c>
      <c r="D411" s="24">
        <v>52</v>
      </c>
      <c r="L411" s="15">
        <f t="shared" si="45"/>
        <v>146</v>
      </c>
      <c r="M411" s="17">
        <f t="shared" si="44"/>
        <v>43.8</v>
      </c>
      <c r="N411" s="17">
        <f t="shared" si="46"/>
        <v>53.199999999999996</v>
      </c>
      <c r="O411" s="17">
        <f t="shared" si="47"/>
        <v>31.919999999999995</v>
      </c>
      <c r="P411" s="17">
        <f t="shared" si="47"/>
        <v>13.299999999999999</v>
      </c>
      <c r="Q411" s="17">
        <f t="shared" si="47"/>
        <v>7.9799999999999986</v>
      </c>
      <c r="S411" s="17">
        <f>M411-N411</f>
        <v>-9.3999999999999986</v>
      </c>
    </row>
    <row r="412" spans="1:19" x14ac:dyDescent="0.25">
      <c r="A412" s="15" t="s">
        <v>124</v>
      </c>
      <c r="B412" s="39" t="s">
        <v>1050</v>
      </c>
      <c r="C412" s="24">
        <v>81</v>
      </c>
      <c r="D412" s="24">
        <v>37</v>
      </c>
      <c r="L412" s="15">
        <f t="shared" si="45"/>
        <v>0</v>
      </c>
      <c r="M412" s="17">
        <f t="shared" si="44"/>
        <v>0</v>
      </c>
      <c r="N412" s="17">
        <f t="shared" si="46"/>
        <v>0</v>
      </c>
      <c r="O412" s="17">
        <f t="shared" si="47"/>
        <v>0</v>
      </c>
      <c r="P412" s="17">
        <f t="shared" si="47"/>
        <v>0</v>
      </c>
      <c r="Q412" s="17">
        <f t="shared" si="47"/>
        <v>0</v>
      </c>
      <c r="S412" s="17">
        <f>M412-N412</f>
        <v>0</v>
      </c>
    </row>
    <row r="413" spans="1:19" x14ac:dyDescent="0.25">
      <c r="A413" s="15" t="s">
        <v>363</v>
      </c>
      <c r="B413" s="34" t="s">
        <v>611</v>
      </c>
      <c r="L413" s="15">
        <f t="shared" si="45"/>
        <v>161</v>
      </c>
      <c r="M413" s="17">
        <f t="shared" si="44"/>
        <v>48.3</v>
      </c>
      <c r="N413" s="17">
        <f t="shared" si="46"/>
        <v>48.3</v>
      </c>
      <c r="O413" s="17">
        <f t="shared" si="47"/>
        <v>28.979999999999997</v>
      </c>
      <c r="P413" s="17">
        <f t="shared" si="47"/>
        <v>12.074999999999999</v>
      </c>
      <c r="Q413" s="17">
        <f t="shared" si="47"/>
        <v>7.2449999999999992</v>
      </c>
      <c r="S413" s="17">
        <f t="shared" si="43"/>
        <v>0</v>
      </c>
    </row>
    <row r="414" spans="1:19" x14ac:dyDescent="0.25">
      <c r="A414" s="15" t="s">
        <v>194</v>
      </c>
      <c r="B414" s="39" t="s">
        <v>810</v>
      </c>
      <c r="C414" s="24">
        <v>117</v>
      </c>
      <c r="D414" s="24">
        <v>72</v>
      </c>
      <c r="L414" s="15">
        <f t="shared" si="45"/>
        <v>86</v>
      </c>
      <c r="M414" s="17">
        <f t="shared" si="44"/>
        <v>25.8</v>
      </c>
      <c r="N414" s="17">
        <f t="shared" si="46"/>
        <v>18.2</v>
      </c>
      <c r="O414" s="17">
        <f t="shared" si="47"/>
        <v>10.92</v>
      </c>
      <c r="P414" s="17">
        <f t="shared" si="47"/>
        <v>4.55</v>
      </c>
      <c r="Q414" s="17">
        <f t="shared" si="47"/>
        <v>2.73</v>
      </c>
      <c r="S414" s="17">
        <f t="shared" si="43"/>
        <v>7.6000000000000014</v>
      </c>
    </row>
    <row r="415" spans="1:19" x14ac:dyDescent="0.25">
      <c r="A415" s="15" t="s">
        <v>125</v>
      </c>
      <c r="B415" s="39" t="s">
        <v>1051</v>
      </c>
      <c r="C415" s="24">
        <v>236</v>
      </c>
      <c r="D415" s="24">
        <v>64</v>
      </c>
      <c r="L415" s="15">
        <f t="shared" si="45"/>
        <v>0</v>
      </c>
      <c r="M415" s="17">
        <f t="shared" si="44"/>
        <v>0</v>
      </c>
      <c r="N415" s="17">
        <f t="shared" si="46"/>
        <v>0</v>
      </c>
      <c r="O415" s="17">
        <f t="shared" si="47"/>
        <v>0</v>
      </c>
      <c r="P415" s="17">
        <f t="shared" si="47"/>
        <v>0</v>
      </c>
      <c r="Q415" s="17">
        <f t="shared" si="47"/>
        <v>0</v>
      </c>
      <c r="S415" s="17">
        <f t="shared" si="43"/>
        <v>0</v>
      </c>
    </row>
    <row r="416" spans="1:19" x14ac:dyDescent="0.25">
      <c r="A416" s="15" t="s">
        <v>523</v>
      </c>
      <c r="B416" s="34" t="s">
        <v>114</v>
      </c>
      <c r="L416" s="15">
        <f t="shared" si="45"/>
        <v>202</v>
      </c>
      <c r="M416" s="17">
        <f t="shared" si="44"/>
        <v>60.599999999999994</v>
      </c>
      <c r="N416" s="17">
        <f t="shared" si="46"/>
        <v>49</v>
      </c>
      <c r="O416" s="17">
        <f t="shared" si="47"/>
        <v>29.4</v>
      </c>
      <c r="P416" s="17">
        <f t="shared" si="47"/>
        <v>12.25</v>
      </c>
      <c r="Q416" s="17">
        <f t="shared" si="47"/>
        <v>7.35</v>
      </c>
      <c r="S416" s="17">
        <f t="shared" si="43"/>
        <v>11.599999999999994</v>
      </c>
    </row>
    <row r="417" spans="1:19" x14ac:dyDescent="0.25">
      <c r="A417" s="15" t="s">
        <v>194</v>
      </c>
      <c r="B417" s="39" t="s">
        <v>812</v>
      </c>
      <c r="C417" s="24">
        <v>123</v>
      </c>
      <c r="D417" s="24">
        <v>109</v>
      </c>
      <c r="L417" s="15">
        <f t="shared" si="45"/>
        <v>114</v>
      </c>
      <c r="M417" s="17">
        <f t="shared" si="44"/>
        <v>34.199999999999996</v>
      </c>
      <c r="N417" s="17">
        <f t="shared" si="46"/>
        <v>30.099999999999998</v>
      </c>
      <c r="O417" s="17">
        <f t="shared" si="47"/>
        <v>18.059999999999999</v>
      </c>
      <c r="P417" s="17">
        <f t="shared" si="47"/>
        <v>7.5249999999999995</v>
      </c>
      <c r="Q417" s="17">
        <f t="shared" si="47"/>
        <v>4.5149999999999997</v>
      </c>
      <c r="S417" s="17">
        <f t="shared" si="43"/>
        <v>4.0999999999999979</v>
      </c>
    </row>
    <row r="418" spans="1:19" x14ac:dyDescent="0.25">
      <c r="A418" s="15" t="s">
        <v>126</v>
      </c>
      <c r="B418" s="39" t="s">
        <v>1052</v>
      </c>
      <c r="C418" s="24">
        <v>80</v>
      </c>
      <c r="D418" s="24">
        <v>62</v>
      </c>
      <c r="L418" s="15">
        <f t="shared" si="45"/>
        <v>0</v>
      </c>
      <c r="M418" s="17">
        <f t="shared" si="44"/>
        <v>0</v>
      </c>
      <c r="N418" s="17">
        <f t="shared" si="46"/>
        <v>0</v>
      </c>
      <c r="O418" s="17">
        <f t="shared" si="47"/>
        <v>0</v>
      </c>
      <c r="P418" s="17">
        <f t="shared" si="47"/>
        <v>0</v>
      </c>
      <c r="Q418" s="17">
        <f t="shared" si="47"/>
        <v>0</v>
      </c>
      <c r="S418" s="17">
        <f t="shared" si="43"/>
        <v>0</v>
      </c>
    </row>
    <row r="419" spans="1:19" x14ac:dyDescent="0.25">
      <c r="A419" s="15" t="s">
        <v>364</v>
      </c>
      <c r="B419" s="34" t="s">
        <v>348</v>
      </c>
      <c r="C419" s="24">
        <v>117</v>
      </c>
      <c r="D419" s="24">
        <v>88</v>
      </c>
      <c r="L419" s="15">
        <f t="shared" si="45"/>
        <v>219</v>
      </c>
      <c r="M419" s="17">
        <f t="shared" si="44"/>
        <v>65.7</v>
      </c>
      <c r="N419" s="17">
        <f t="shared" si="46"/>
        <v>58.099999999999994</v>
      </c>
      <c r="O419" s="17">
        <f t="shared" si="47"/>
        <v>34.859999999999992</v>
      </c>
      <c r="P419" s="17">
        <f t="shared" si="47"/>
        <v>14.524999999999999</v>
      </c>
      <c r="Q419" s="17">
        <f t="shared" si="47"/>
        <v>8.7149999999999981</v>
      </c>
      <c r="S419" s="17">
        <f t="shared" si="43"/>
        <v>7.6000000000000085</v>
      </c>
    </row>
    <row r="420" spans="1:19" x14ac:dyDescent="0.25">
      <c r="A420" s="15" t="s">
        <v>194</v>
      </c>
      <c r="B420" s="34" t="s">
        <v>614</v>
      </c>
      <c r="L420" s="15">
        <f t="shared" si="45"/>
        <v>176</v>
      </c>
      <c r="M420" s="17">
        <f t="shared" si="44"/>
        <v>52.8</v>
      </c>
      <c r="N420" s="17">
        <f t="shared" si="46"/>
        <v>37.099999999999994</v>
      </c>
      <c r="O420" s="17">
        <f t="shared" si="47"/>
        <v>22.259999999999994</v>
      </c>
      <c r="P420" s="17">
        <f t="shared" si="47"/>
        <v>9.2749999999999986</v>
      </c>
      <c r="Q420" s="17">
        <f t="shared" si="47"/>
        <v>5.5649999999999986</v>
      </c>
      <c r="S420" s="17">
        <f t="shared" si="43"/>
        <v>15.700000000000003</v>
      </c>
    </row>
    <row r="421" spans="1:19" x14ac:dyDescent="0.25">
      <c r="A421" s="15" t="s">
        <v>365</v>
      </c>
      <c r="B421" s="39" t="s">
        <v>814</v>
      </c>
      <c r="C421" s="24">
        <v>98</v>
      </c>
      <c r="D421" s="24">
        <v>46</v>
      </c>
      <c r="L421" s="15">
        <f t="shared" si="45"/>
        <v>0</v>
      </c>
      <c r="M421" s="17">
        <f t="shared" si="44"/>
        <v>0</v>
      </c>
      <c r="N421" s="17">
        <f t="shared" si="46"/>
        <v>0</v>
      </c>
      <c r="O421" s="17">
        <f t="shared" si="47"/>
        <v>0</v>
      </c>
      <c r="P421" s="17">
        <f t="shared" si="47"/>
        <v>0</v>
      </c>
      <c r="Q421" s="17">
        <f t="shared" si="47"/>
        <v>0</v>
      </c>
      <c r="S421" s="17">
        <f t="shared" ref="S421:S484" si="48">M421-N421</f>
        <v>0</v>
      </c>
    </row>
    <row r="422" spans="1:19" x14ac:dyDescent="0.25">
      <c r="A422" s="15" t="s">
        <v>127</v>
      </c>
      <c r="B422" s="39" t="s">
        <v>1053</v>
      </c>
      <c r="C422" s="24">
        <v>92</v>
      </c>
      <c r="D422" s="24">
        <v>54</v>
      </c>
      <c r="L422" s="15">
        <f t="shared" si="45"/>
        <v>135</v>
      </c>
      <c r="M422" s="17">
        <f t="shared" si="44"/>
        <v>40.5</v>
      </c>
      <c r="N422" s="17">
        <f t="shared" si="46"/>
        <v>34.299999999999997</v>
      </c>
      <c r="O422" s="17">
        <f t="shared" si="47"/>
        <v>20.58</v>
      </c>
      <c r="P422" s="17">
        <f t="shared" si="47"/>
        <v>8.5749999999999993</v>
      </c>
      <c r="Q422" s="17">
        <f t="shared" si="47"/>
        <v>5.1449999999999996</v>
      </c>
      <c r="S422" s="17">
        <f t="shared" si="48"/>
        <v>6.2000000000000028</v>
      </c>
    </row>
    <row r="423" spans="1:19" x14ac:dyDescent="0.25">
      <c r="A423" s="15" t="s">
        <v>366</v>
      </c>
      <c r="B423" s="34" t="s">
        <v>351</v>
      </c>
      <c r="C423" s="24">
        <v>70</v>
      </c>
      <c r="D423" s="24">
        <v>76</v>
      </c>
      <c r="L423" s="15">
        <f t="shared" si="45"/>
        <v>198</v>
      </c>
      <c r="M423" s="17">
        <f t="shared" si="44"/>
        <v>59.4</v>
      </c>
      <c r="N423" s="17">
        <f t="shared" si="46"/>
        <v>28.7</v>
      </c>
      <c r="O423" s="17">
        <f t="shared" si="47"/>
        <v>17.22</v>
      </c>
      <c r="P423" s="17">
        <f t="shared" si="47"/>
        <v>7.1749999999999998</v>
      </c>
      <c r="Q423" s="17">
        <f t="shared" si="47"/>
        <v>4.3049999999999997</v>
      </c>
      <c r="S423" s="17">
        <f t="shared" si="48"/>
        <v>30.7</v>
      </c>
    </row>
    <row r="424" spans="1:19" x14ac:dyDescent="0.25">
      <c r="A424" s="15" t="s">
        <v>194</v>
      </c>
      <c r="B424" s="34" t="s">
        <v>615</v>
      </c>
      <c r="L424" s="15">
        <f t="shared" si="45"/>
        <v>0</v>
      </c>
      <c r="M424" s="17">
        <f t="shared" si="44"/>
        <v>0</v>
      </c>
      <c r="N424" s="17">
        <f t="shared" si="46"/>
        <v>0</v>
      </c>
      <c r="O424" s="17">
        <f t="shared" si="47"/>
        <v>0</v>
      </c>
      <c r="P424" s="17">
        <f t="shared" si="47"/>
        <v>0</v>
      </c>
      <c r="Q424" s="17">
        <f t="shared" si="47"/>
        <v>0</v>
      </c>
      <c r="S424" s="17">
        <f t="shared" si="48"/>
        <v>0</v>
      </c>
    </row>
    <row r="425" spans="1:19" x14ac:dyDescent="0.25">
      <c r="A425" s="15" t="s">
        <v>511</v>
      </c>
      <c r="B425" s="39" t="s">
        <v>815</v>
      </c>
      <c r="C425" s="24">
        <v>92</v>
      </c>
      <c r="D425" s="24">
        <v>69</v>
      </c>
      <c r="L425" s="15">
        <f t="shared" si="45"/>
        <v>194</v>
      </c>
      <c r="M425" s="17">
        <f t="shared" si="44"/>
        <v>58.199999999999996</v>
      </c>
      <c r="N425" s="17">
        <f t="shared" si="46"/>
        <v>46.199999999999996</v>
      </c>
      <c r="O425" s="17">
        <f t="shared" si="47"/>
        <v>27.719999999999995</v>
      </c>
      <c r="P425" s="17">
        <f t="shared" si="47"/>
        <v>11.549999999999999</v>
      </c>
      <c r="Q425" s="17">
        <f t="shared" si="47"/>
        <v>6.9299999999999988</v>
      </c>
      <c r="S425" s="17">
        <f t="shared" si="48"/>
        <v>12</v>
      </c>
    </row>
    <row r="426" spans="1:19" x14ac:dyDescent="0.25">
      <c r="A426" s="15" t="s">
        <v>368</v>
      </c>
      <c r="B426" s="39" t="s">
        <v>1054</v>
      </c>
      <c r="C426" s="24">
        <v>60</v>
      </c>
      <c r="D426" s="24">
        <v>26</v>
      </c>
      <c r="L426" s="15">
        <f t="shared" si="45"/>
        <v>83</v>
      </c>
      <c r="M426" s="17">
        <f t="shared" si="44"/>
        <v>24.9</v>
      </c>
      <c r="N426" s="17">
        <f t="shared" si="46"/>
        <v>29.4</v>
      </c>
      <c r="O426" s="17">
        <f t="shared" si="47"/>
        <v>17.639999999999997</v>
      </c>
      <c r="P426" s="17">
        <f t="shared" si="47"/>
        <v>7.35</v>
      </c>
      <c r="Q426" s="17">
        <f t="shared" si="47"/>
        <v>4.4099999999999993</v>
      </c>
      <c r="S426" s="17">
        <f>M426-N426</f>
        <v>-4.5</v>
      </c>
    </row>
    <row r="427" spans="1:19" x14ac:dyDescent="0.25">
      <c r="A427" s="15" t="s">
        <v>368</v>
      </c>
      <c r="B427" s="34" t="s">
        <v>118</v>
      </c>
      <c r="L427" s="15">
        <f t="shared" si="45"/>
        <v>276</v>
      </c>
      <c r="M427" s="17">
        <f t="shared" si="44"/>
        <v>82.8</v>
      </c>
      <c r="N427" s="17">
        <f t="shared" si="46"/>
        <v>65.8</v>
      </c>
      <c r="O427" s="17">
        <f t="shared" si="47"/>
        <v>39.479999999999997</v>
      </c>
      <c r="P427" s="17">
        <f t="shared" si="47"/>
        <v>16.45</v>
      </c>
      <c r="Q427" s="17">
        <f t="shared" si="47"/>
        <v>9.8699999999999992</v>
      </c>
      <c r="S427" s="17">
        <f>M427-N427</f>
        <v>17</v>
      </c>
    </row>
    <row r="428" spans="1:19" x14ac:dyDescent="0.25">
      <c r="A428" s="15" t="s">
        <v>129</v>
      </c>
      <c r="B428" s="39" t="s">
        <v>816</v>
      </c>
      <c r="C428" s="24">
        <v>132</v>
      </c>
      <c r="D428" s="24">
        <v>70</v>
      </c>
      <c r="L428" s="15">
        <f t="shared" si="45"/>
        <v>0</v>
      </c>
      <c r="M428" s="17">
        <f t="shared" si="44"/>
        <v>0</v>
      </c>
      <c r="N428" s="17">
        <f t="shared" si="46"/>
        <v>0</v>
      </c>
      <c r="O428" s="17">
        <f t="shared" si="47"/>
        <v>0</v>
      </c>
      <c r="P428" s="17">
        <f t="shared" si="47"/>
        <v>0</v>
      </c>
      <c r="Q428" s="17">
        <f t="shared" si="47"/>
        <v>0</v>
      </c>
      <c r="S428" s="17">
        <f t="shared" si="48"/>
        <v>0</v>
      </c>
    </row>
    <row r="429" spans="1:19" x14ac:dyDescent="0.25">
      <c r="A429" s="15" t="s">
        <v>369</v>
      </c>
      <c r="B429" s="39" t="s">
        <v>1055</v>
      </c>
      <c r="C429" s="24">
        <v>71</v>
      </c>
      <c r="D429" s="24">
        <v>43</v>
      </c>
      <c r="L429" s="15">
        <f t="shared" si="45"/>
        <v>111</v>
      </c>
      <c r="M429" s="17">
        <f t="shared" si="44"/>
        <v>33.299999999999997</v>
      </c>
      <c r="N429" s="17">
        <f t="shared" si="46"/>
        <v>28.7</v>
      </c>
      <c r="O429" s="17">
        <f t="shared" si="47"/>
        <v>17.22</v>
      </c>
      <c r="P429" s="17">
        <f t="shared" si="47"/>
        <v>7.1749999999999998</v>
      </c>
      <c r="Q429" s="17">
        <f t="shared" si="47"/>
        <v>4.3049999999999997</v>
      </c>
      <c r="S429" s="17">
        <f t="shared" si="48"/>
        <v>4.5999999999999979</v>
      </c>
    </row>
    <row r="430" spans="1:19" x14ac:dyDescent="0.25">
      <c r="A430" s="15" t="s">
        <v>370</v>
      </c>
      <c r="B430" s="34" t="s">
        <v>119</v>
      </c>
      <c r="L430" s="15">
        <f t="shared" si="45"/>
        <v>55</v>
      </c>
      <c r="M430" s="17">
        <f t="shared" si="44"/>
        <v>16.5</v>
      </c>
      <c r="N430" s="17">
        <f t="shared" si="46"/>
        <v>16.099999999999998</v>
      </c>
      <c r="O430" s="17">
        <f t="shared" si="47"/>
        <v>9.6599999999999984</v>
      </c>
      <c r="P430" s="17">
        <f t="shared" si="47"/>
        <v>4.0249999999999995</v>
      </c>
      <c r="Q430" s="17">
        <f t="shared" si="47"/>
        <v>2.4149999999999996</v>
      </c>
      <c r="S430" s="17">
        <f t="shared" si="48"/>
        <v>0.40000000000000213</v>
      </c>
    </row>
    <row r="431" spans="1:19" x14ac:dyDescent="0.25">
      <c r="A431" s="15" t="s">
        <v>371</v>
      </c>
      <c r="B431" s="39" t="s">
        <v>817</v>
      </c>
      <c r="C431" s="24">
        <v>136</v>
      </c>
      <c r="D431" s="24">
        <v>83</v>
      </c>
      <c r="L431" s="15">
        <f t="shared" si="45"/>
        <v>0</v>
      </c>
      <c r="M431" s="17">
        <f t="shared" si="44"/>
        <v>0</v>
      </c>
      <c r="N431" s="17">
        <f t="shared" si="46"/>
        <v>0</v>
      </c>
      <c r="O431" s="17">
        <f t="shared" si="47"/>
        <v>0</v>
      </c>
      <c r="P431" s="17">
        <f t="shared" si="47"/>
        <v>0</v>
      </c>
      <c r="Q431" s="17">
        <f t="shared" si="47"/>
        <v>0</v>
      </c>
      <c r="S431" s="17">
        <f t="shared" si="48"/>
        <v>0</v>
      </c>
    </row>
    <row r="432" spans="1:19" x14ac:dyDescent="0.25">
      <c r="A432" s="15" t="s">
        <v>194</v>
      </c>
      <c r="B432" s="39" t="s">
        <v>1056</v>
      </c>
      <c r="C432" s="24">
        <v>123</v>
      </c>
      <c r="D432" s="24">
        <v>53</v>
      </c>
      <c r="L432" s="15">
        <f t="shared" si="45"/>
        <v>154</v>
      </c>
      <c r="M432" s="17">
        <f t="shared" si="44"/>
        <v>46.199999999999996</v>
      </c>
      <c r="N432" s="17">
        <f t="shared" si="46"/>
        <v>35.699999999999996</v>
      </c>
      <c r="O432" s="17">
        <f t="shared" si="47"/>
        <v>21.419999999999998</v>
      </c>
      <c r="P432" s="17">
        <f t="shared" si="47"/>
        <v>8.9249999999999989</v>
      </c>
      <c r="Q432" s="17">
        <f t="shared" si="47"/>
        <v>5.3549999999999995</v>
      </c>
      <c r="S432" s="17">
        <f t="shared" si="48"/>
        <v>10.5</v>
      </c>
    </row>
    <row r="433" spans="1:19" x14ac:dyDescent="0.25">
      <c r="A433" s="15" t="s">
        <v>128</v>
      </c>
      <c r="B433" s="34" t="s">
        <v>120</v>
      </c>
      <c r="L433" s="15">
        <f t="shared" si="45"/>
        <v>134</v>
      </c>
      <c r="M433" s="17">
        <f t="shared" si="44"/>
        <v>40.199999999999996</v>
      </c>
      <c r="N433" s="17">
        <f t="shared" si="46"/>
        <v>30.799999999999997</v>
      </c>
      <c r="O433" s="17">
        <f t="shared" si="47"/>
        <v>18.479999999999997</v>
      </c>
      <c r="P433" s="17">
        <f t="shared" si="47"/>
        <v>7.6999999999999993</v>
      </c>
      <c r="Q433" s="17">
        <f t="shared" si="47"/>
        <v>4.6199999999999992</v>
      </c>
      <c r="S433" s="17">
        <f t="shared" si="48"/>
        <v>9.3999999999999986</v>
      </c>
    </row>
    <row r="434" spans="1:19" x14ac:dyDescent="0.25">
      <c r="A434" s="15" t="s">
        <v>367</v>
      </c>
      <c r="B434" s="39" t="s">
        <v>818</v>
      </c>
      <c r="C434" s="24">
        <v>86</v>
      </c>
      <c r="D434" s="24">
        <v>49</v>
      </c>
      <c r="L434" s="15">
        <f t="shared" si="45"/>
        <v>180</v>
      </c>
      <c r="M434" s="17">
        <f t="shared" si="44"/>
        <v>54</v>
      </c>
      <c r="N434" s="17">
        <f t="shared" si="46"/>
        <v>44.099999999999994</v>
      </c>
      <c r="O434" s="17">
        <f t="shared" si="47"/>
        <v>26.459999999999997</v>
      </c>
      <c r="P434" s="17">
        <f t="shared" si="47"/>
        <v>11.024999999999999</v>
      </c>
      <c r="Q434" s="17">
        <f t="shared" si="47"/>
        <v>6.6149999999999993</v>
      </c>
      <c r="S434" s="17">
        <f>M434-N434</f>
        <v>9.9000000000000057</v>
      </c>
    </row>
    <row r="435" spans="1:19" x14ac:dyDescent="0.25">
      <c r="A435" s="15" t="s">
        <v>194</v>
      </c>
      <c r="B435" s="39" t="s">
        <v>1057</v>
      </c>
      <c r="C435" s="24">
        <v>157</v>
      </c>
      <c r="D435" s="24">
        <v>41</v>
      </c>
      <c r="L435" s="15">
        <f t="shared" si="45"/>
        <v>134</v>
      </c>
      <c r="M435" s="17">
        <f t="shared" si="44"/>
        <v>40.199999999999996</v>
      </c>
      <c r="N435" s="17">
        <f t="shared" si="46"/>
        <v>30.799999999999997</v>
      </c>
      <c r="O435" s="17">
        <f t="shared" si="47"/>
        <v>18.479999999999997</v>
      </c>
      <c r="P435" s="17">
        <f t="shared" si="47"/>
        <v>7.6999999999999993</v>
      </c>
      <c r="Q435" s="17">
        <f t="shared" si="47"/>
        <v>4.6199999999999992</v>
      </c>
      <c r="S435" s="17">
        <f>M435-N435</f>
        <v>9.3999999999999986</v>
      </c>
    </row>
    <row r="436" spans="1:19" x14ac:dyDescent="0.25">
      <c r="A436" s="15" t="s">
        <v>130</v>
      </c>
      <c r="B436" s="34" t="s">
        <v>616</v>
      </c>
      <c r="L436" s="15">
        <f t="shared" si="45"/>
        <v>134</v>
      </c>
      <c r="M436" s="17">
        <f t="shared" si="44"/>
        <v>40.199999999999996</v>
      </c>
      <c r="N436" s="17">
        <f t="shared" si="46"/>
        <v>30.799999999999997</v>
      </c>
      <c r="O436" s="17">
        <f t="shared" si="47"/>
        <v>18.479999999999997</v>
      </c>
      <c r="P436" s="17">
        <f t="shared" si="47"/>
        <v>7.6999999999999993</v>
      </c>
      <c r="Q436" s="17">
        <f t="shared" si="47"/>
        <v>4.6199999999999992</v>
      </c>
      <c r="S436" s="17">
        <f>M436-N436</f>
        <v>9.3999999999999986</v>
      </c>
    </row>
    <row r="437" spans="1:19" x14ac:dyDescent="0.25">
      <c r="A437" s="15" t="s">
        <v>372</v>
      </c>
      <c r="B437" s="39" t="s">
        <v>819</v>
      </c>
      <c r="C437" s="24">
        <v>128</v>
      </c>
      <c r="D437" s="24">
        <v>66</v>
      </c>
      <c r="L437" s="15">
        <f t="shared" si="45"/>
        <v>148</v>
      </c>
      <c r="M437" s="17">
        <f t="shared" si="44"/>
        <v>44.4</v>
      </c>
      <c r="N437" s="17">
        <f t="shared" si="46"/>
        <v>32.199999999999996</v>
      </c>
      <c r="O437" s="17">
        <f t="shared" si="47"/>
        <v>19.319999999999997</v>
      </c>
      <c r="P437" s="17">
        <f t="shared" si="47"/>
        <v>8.0499999999999989</v>
      </c>
      <c r="Q437" s="17">
        <f t="shared" si="47"/>
        <v>4.8299999999999992</v>
      </c>
      <c r="S437" s="17">
        <f t="shared" si="48"/>
        <v>12.200000000000003</v>
      </c>
    </row>
    <row r="438" spans="1:19" x14ac:dyDescent="0.25">
      <c r="A438" s="15" t="s">
        <v>194</v>
      </c>
      <c r="B438" s="39" t="s">
        <v>1058</v>
      </c>
      <c r="C438" s="24">
        <v>41</v>
      </c>
      <c r="D438" s="24">
        <v>42</v>
      </c>
      <c r="L438" s="15">
        <f t="shared" si="45"/>
        <v>83</v>
      </c>
      <c r="M438" s="17">
        <f t="shared" si="44"/>
        <v>24.9</v>
      </c>
      <c r="N438" s="17">
        <f t="shared" si="46"/>
        <v>23.099999999999998</v>
      </c>
      <c r="O438" s="17">
        <f t="shared" si="47"/>
        <v>13.859999999999998</v>
      </c>
      <c r="P438" s="17">
        <f t="shared" si="47"/>
        <v>5.7749999999999995</v>
      </c>
      <c r="Q438" s="17">
        <f t="shared" si="47"/>
        <v>3.4649999999999994</v>
      </c>
      <c r="S438" s="17">
        <f t="shared" si="48"/>
        <v>1.8000000000000007</v>
      </c>
    </row>
    <row r="439" spans="1:19" x14ac:dyDescent="0.25">
      <c r="A439" s="15" t="s">
        <v>131</v>
      </c>
      <c r="B439" s="34" t="s">
        <v>356</v>
      </c>
      <c r="C439" s="24">
        <v>182</v>
      </c>
      <c r="D439" s="24">
        <v>94</v>
      </c>
      <c r="L439" s="15">
        <f t="shared" si="45"/>
        <v>164</v>
      </c>
      <c r="M439" s="17">
        <f t="shared" si="44"/>
        <v>49.199999999999996</v>
      </c>
      <c r="N439" s="17">
        <f t="shared" si="46"/>
        <v>37.099999999999994</v>
      </c>
      <c r="O439" s="17">
        <f t="shared" si="47"/>
        <v>22.259999999999994</v>
      </c>
      <c r="P439" s="17">
        <f t="shared" si="47"/>
        <v>9.2749999999999986</v>
      </c>
      <c r="Q439" s="17">
        <f t="shared" si="47"/>
        <v>5.5649999999999986</v>
      </c>
      <c r="S439" s="17">
        <f t="shared" si="48"/>
        <v>12.100000000000001</v>
      </c>
    </row>
    <row r="440" spans="1:19" x14ac:dyDescent="0.25">
      <c r="A440" s="15" t="s">
        <v>373</v>
      </c>
      <c r="B440" s="34" t="s">
        <v>617</v>
      </c>
      <c r="L440" s="15">
        <f t="shared" si="45"/>
        <v>0</v>
      </c>
      <c r="M440" s="17">
        <f t="shared" si="44"/>
        <v>0</v>
      </c>
      <c r="N440" s="17">
        <f t="shared" si="46"/>
        <v>0</v>
      </c>
      <c r="O440" s="17">
        <f t="shared" si="47"/>
        <v>0</v>
      </c>
      <c r="P440" s="17">
        <f t="shared" si="47"/>
        <v>0</v>
      </c>
      <c r="Q440" s="17">
        <f t="shared" si="47"/>
        <v>0</v>
      </c>
      <c r="S440" s="17">
        <f t="shared" si="48"/>
        <v>0</v>
      </c>
    </row>
    <row r="441" spans="1:19" x14ac:dyDescent="0.25">
      <c r="A441" s="15" t="s">
        <v>374</v>
      </c>
      <c r="B441" s="39" t="s">
        <v>820</v>
      </c>
      <c r="C441" s="24">
        <v>70</v>
      </c>
      <c r="D441" s="24">
        <v>41</v>
      </c>
      <c r="L441" s="15">
        <f t="shared" si="45"/>
        <v>217</v>
      </c>
      <c r="M441" s="17">
        <f t="shared" si="44"/>
        <v>65.099999999999994</v>
      </c>
      <c r="N441" s="17">
        <f t="shared" si="46"/>
        <v>63.699999999999996</v>
      </c>
      <c r="O441" s="17">
        <f t="shared" si="47"/>
        <v>38.22</v>
      </c>
      <c r="P441" s="17">
        <f t="shared" si="47"/>
        <v>15.924999999999999</v>
      </c>
      <c r="Q441" s="17">
        <f t="shared" si="47"/>
        <v>9.5549999999999997</v>
      </c>
      <c r="S441" s="17">
        <f t="shared" si="48"/>
        <v>1.3999999999999986</v>
      </c>
    </row>
    <row r="442" spans="1:19" x14ac:dyDescent="0.25">
      <c r="A442" s="15" t="s">
        <v>194</v>
      </c>
      <c r="B442" s="39" t="s">
        <v>1059</v>
      </c>
      <c r="C442" s="24">
        <v>32</v>
      </c>
      <c r="D442" s="24">
        <v>23</v>
      </c>
      <c r="L442" s="15">
        <f t="shared" si="45"/>
        <v>242</v>
      </c>
      <c r="M442" s="17">
        <f t="shared" si="44"/>
        <v>72.599999999999994</v>
      </c>
      <c r="N442" s="17">
        <f t="shared" si="46"/>
        <v>49</v>
      </c>
      <c r="O442" s="17">
        <f t="shared" si="47"/>
        <v>29.4</v>
      </c>
      <c r="P442" s="17">
        <f t="shared" si="47"/>
        <v>12.25</v>
      </c>
      <c r="Q442" s="17">
        <f t="shared" si="47"/>
        <v>7.35</v>
      </c>
      <c r="S442" s="17">
        <f t="shared" si="48"/>
        <v>23.599999999999994</v>
      </c>
    </row>
    <row r="443" spans="1:19" x14ac:dyDescent="0.25">
      <c r="A443" s="15" t="s">
        <v>375</v>
      </c>
      <c r="B443" s="34" t="s">
        <v>123</v>
      </c>
      <c r="L443" s="15">
        <f t="shared" si="45"/>
        <v>0</v>
      </c>
      <c r="M443" s="17">
        <f t="shared" si="44"/>
        <v>0</v>
      </c>
      <c r="N443" s="17">
        <f t="shared" si="46"/>
        <v>0</v>
      </c>
      <c r="O443" s="17">
        <f t="shared" si="47"/>
        <v>0</v>
      </c>
      <c r="P443" s="17">
        <f t="shared" si="47"/>
        <v>0</v>
      </c>
      <c r="Q443" s="17">
        <f t="shared" si="47"/>
        <v>0</v>
      </c>
      <c r="S443" s="17">
        <f t="shared" si="48"/>
        <v>0</v>
      </c>
    </row>
    <row r="444" spans="1:19" x14ac:dyDescent="0.25">
      <c r="A444" s="15" t="s">
        <v>132</v>
      </c>
      <c r="B444" s="39" t="s">
        <v>821</v>
      </c>
      <c r="C444" s="24">
        <v>103</v>
      </c>
      <c r="D444" s="24">
        <v>51</v>
      </c>
      <c r="L444" s="15">
        <f t="shared" si="45"/>
        <v>124</v>
      </c>
      <c r="M444" s="17">
        <f t="shared" si="44"/>
        <v>37.199999999999996</v>
      </c>
      <c r="N444" s="17">
        <f t="shared" si="46"/>
        <v>40.599999999999994</v>
      </c>
      <c r="O444" s="17">
        <f t="shared" si="47"/>
        <v>24.359999999999996</v>
      </c>
      <c r="P444" s="17">
        <f t="shared" si="47"/>
        <v>10.149999999999999</v>
      </c>
      <c r="Q444" s="17">
        <f t="shared" si="47"/>
        <v>6.089999999999999</v>
      </c>
      <c r="S444" s="17">
        <f t="shared" si="48"/>
        <v>-3.3999999999999986</v>
      </c>
    </row>
    <row r="445" spans="1:19" x14ac:dyDescent="0.25">
      <c r="A445" s="15" t="s">
        <v>376</v>
      </c>
      <c r="B445" s="39" t="s">
        <v>822</v>
      </c>
      <c r="C445" s="24">
        <v>90</v>
      </c>
      <c r="D445" s="24">
        <v>44</v>
      </c>
      <c r="L445" s="15">
        <f t="shared" si="45"/>
        <v>104</v>
      </c>
      <c r="M445" s="17">
        <f t="shared" si="44"/>
        <v>31.2</v>
      </c>
      <c r="N445" s="17">
        <f t="shared" si="46"/>
        <v>26.599999999999998</v>
      </c>
      <c r="O445" s="17">
        <f t="shared" si="47"/>
        <v>15.959999999999997</v>
      </c>
      <c r="P445" s="17">
        <f t="shared" si="47"/>
        <v>6.6499999999999995</v>
      </c>
      <c r="Q445" s="17">
        <f t="shared" si="47"/>
        <v>3.9899999999999993</v>
      </c>
      <c r="S445" s="17">
        <f t="shared" si="48"/>
        <v>4.6000000000000014</v>
      </c>
    </row>
    <row r="446" spans="1:19" x14ac:dyDescent="0.25">
      <c r="A446" s="15" t="s">
        <v>194</v>
      </c>
      <c r="B446" s="39" t="s">
        <v>823</v>
      </c>
      <c r="C446" s="24">
        <v>117</v>
      </c>
      <c r="D446" s="24">
        <v>63</v>
      </c>
      <c r="L446" s="15">
        <f t="shared" si="45"/>
        <v>0</v>
      </c>
      <c r="M446" s="17">
        <f t="shared" si="44"/>
        <v>0</v>
      </c>
      <c r="N446" s="17">
        <f t="shared" si="46"/>
        <v>0</v>
      </c>
      <c r="O446" s="17">
        <f t="shared" si="47"/>
        <v>0</v>
      </c>
      <c r="P446" s="17">
        <f t="shared" si="47"/>
        <v>0</v>
      </c>
      <c r="Q446" s="17">
        <f t="shared" si="47"/>
        <v>0</v>
      </c>
      <c r="S446" s="17">
        <f t="shared" si="48"/>
        <v>0</v>
      </c>
    </row>
    <row r="447" spans="1:19" x14ac:dyDescent="0.25">
      <c r="A447" s="15" t="s">
        <v>133</v>
      </c>
      <c r="B447" s="39" t="s">
        <v>824</v>
      </c>
      <c r="C447" s="24">
        <v>90</v>
      </c>
      <c r="D447" s="24">
        <v>44</v>
      </c>
      <c r="L447" s="15">
        <f t="shared" si="45"/>
        <v>69</v>
      </c>
      <c r="M447" s="17">
        <f t="shared" si="44"/>
        <v>20.7</v>
      </c>
      <c r="N447" s="17">
        <f t="shared" si="46"/>
        <v>20.299999999999997</v>
      </c>
      <c r="O447" s="17">
        <f t="shared" si="47"/>
        <v>12.179999999999998</v>
      </c>
      <c r="P447" s="17">
        <f t="shared" si="47"/>
        <v>5.0749999999999993</v>
      </c>
      <c r="Q447" s="17">
        <f t="shared" si="47"/>
        <v>3.0449999999999995</v>
      </c>
      <c r="S447" s="17">
        <f t="shared" si="48"/>
        <v>0.40000000000000213</v>
      </c>
    </row>
    <row r="448" spans="1:19" x14ac:dyDescent="0.25">
      <c r="A448" s="15" t="s">
        <v>378</v>
      </c>
      <c r="B448" s="39" t="s">
        <v>825</v>
      </c>
      <c r="C448" s="24">
        <v>90</v>
      </c>
      <c r="D448" s="24">
        <v>44</v>
      </c>
      <c r="L448" s="15">
        <f t="shared" si="45"/>
        <v>99</v>
      </c>
      <c r="M448" s="17">
        <f t="shared" si="44"/>
        <v>29.7</v>
      </c>
      <c r="N448" s="17">
        <f t="shared" si="46"/>
        <v>18.2</v>
      </c>
      <c r="O448" s="17">
        <f t="shared" si="47"/>
        <v>10.92</v>
      </c>
      <c r="P448" s="17">
        <f t="shared" si="47"/>
        <v>4.55</v>
      </c>
      <c r="Q448" s="17">
        <f t="shared" si="47"/>
        <v>2.73</v>
      </c>
      <c r="S448" s="17">
        <f t="shared" si="48"/>
        <v>11.5</v>
      </c>
    </row>
    <row r="449" spans="1:19" x14ac:dyDescent="0.25">
      <c r="A449" s="15" t="s">
        <v>194</v>
      </c>
      <c r="B449" s="39" t="s">
        <v>826</v>
      </c>
      <c r="C449" s="24">
        <v>102</v>
      </c>
      <c r="D449" s="24">
        <v>46</v>
      </c>
      <c r="L449" s="15">
        <f t="shared" si="45"/>
        <v>0</v>
      </c>
      <c r="M449" s="17">
        <f t="shared" si="44"/>
        <v>0</v>
      </c>
      <c r="N449" s="17">
        <f t="shared" si="46"/>
        <v>0</v>
      </c>
      <c r="O449" s="17">
        <f t="shared" si="47"/>
        <v>0</v>
      </c>
      <c r="P449" s="17">
        <f t="shared" si="47"/>
        <v>0</v>
      </c>
      <c r="Q449" s="17">
        <f t="shared" si="47"/>
        <v>0</v>
      </c>
      <c r="S449" s="17">
        <f t="shared" si="48"/>
        <v>0</v>
      </c>
    </row>
    <row r="450" spans="1:19" x14ac:dyDescent="0.25">
      <c r="A450" s="15" t="s">
        <v>377</v>
      </c>
      <c r="B450" s="39" t="s">
        <v>1060</v>
      </c>
      <c r="C450" s="24">
        <v>50</v>
      </c>
      <c r="D450" s="24">
        <v>33</v>
      </c>
      <c r="L450" s="15">
        <f t="shared" si="45"/>
        <v>202</v>
      </c>
      <c r="M450" s="17">
        <f t="shared" si="44"/>
        <v>60.599999999999994</v>
      </c>
      <c r="N450" s="17">
        <f t="shared" si="46"/>
        <v>34.299999999999997</v>
      </c>
      <c r="O450" s="17">
        <f t="shared" si="47"/>
        <v>20.58</v>
      </c>
      <c r="P450" s="17">
        <f t="shared" si="47"/>
        <v>8.5749999999999993</v>
      </c>
      <c r="Q450" s="17">
        <f t="shared" si="47"/>
        <v>5.1449999999999996</v>
      </c>
      <c r="S450" s="17">
        <f t="shared" si="48"/>
        <v>26.299999999999997</v>
      </c>
    </row>
    <row r="451" spans="1:19" x14ac:dyDescent="0.25">
      <c r="A451" s="15" t="s">
        <v>137</v>
      </c>
      <c r="B451" s="34" t="s">
        <v>362</v>
      </c>
      <c r="C451" s="24">
        <v>111</v>
      </c>
      <c r="D451" s="24">
        <v>53</v>
      </c>
      <c r="L451" s="15">
        <f t="shared" si="45"/>
        <v>203</v>
      </c>
      <c r="M451" s="17">
        <f t="shared" si="44"/>
        <v>60.9</v>
      </c>
      <c r="N451" s="17">
        <f t="shared" si="46"/>
        <v>27.299999999999997</v>
      </c>
      <c r="O451" s="17">
        <f t="shared" si="47"/>
        <v>16.38</v>
      </c>
      <c r="P451" s="17">
        <f t="shared" si="47"/>
        <v>6.8249999999999993</v>
      </c>
      <c r="Q451" s="17">
        <f t="shared" si="47"/>
        <v>4.0949999999999998</v>
      </c>
      <c r="S451" s="17">
        <f>M451-N451</f>
        <v>33.6</v>
      </c>
    </row>
    <row r="452" spans="1:19" x14ac:dyDescent="0.25">
      <c r="A452" s="15" t="s">
        <v>381</v>
      </c>
      <c r="B452" s="34" t="s">
        <v>613</v>
      </c>
      <c r="L452" s="15">
        <f t="shared" si="45"/>
        <v>157</v>
      </c>
      <c r="M452" s="17">
        <f t="shared" si="44"/>
        <v>47.1</v>
      </c>
      <c r="N452" s="17">
        <f t="shared" si="46"/>
        <v>43.4</v>
      </c>
      <c r="O452" s="17">
        <f t="shared" si="47"/>
        <v>26.04</v>
      </c>
      <c r="P452" s="17">
        <f t="shared" si="47"/>
        <v>10.85</v>
      </c>
      <c r="Q452" s="17">
        <f t="shared" si="47"/>
        <v>6.51</v>
      </c>
      <c r="S452" s="17">
        <f t="shared" si="48"/>
        <v>3.7000000000000028</v>
      </c>
    </row>
    <row r="453" spans="1:19" x14ac:dyDescent="0.25">
      <c r="A453" s="15" t="s">
        <v>194</v>
      </c>
      <c r="B453" s="39" t="s">
        <v>813</v>
      </c>
      <c r="C453" s="24">
        <v>126</v>
      </c>
      <c r="D453" s="24">
        <v>91</v>
      </c>
      <c r="L453" s="15">
        <f t="shared" si="45"/>
        <v>0</v>
      </c>
      <c r="M453" s="17">
        <f t="shared" ref="M453:M516" si="49">$M$4*L453</f>
        <v>0</v>
      </c>
      <c r="N453" s="17">
        <f t="shared" si="46"/>
        <v>0</v>
      </c>
      <c r="O453" s="17">
        <f t="shared" si="47"/>
        <v>0</v>
      </c>
      <c r="P453" s="17">
        <f t="shared" si="47"/>
        <v>0</v>
      </c>
      <c r="Q453" s="17">
        <f t="shared" si="47"/>
        <v>0</v>
      </c>
      <c r="S453" s="17">
        <f t="shared" si="48"/>
        <v>0</v>
      </c>
    </row>
    <row r="454" spans="1:19" x14ac:dyDescent="0.25">
      <c r="A454" s="15" t="s">
        <v>139</v>
      </c>
      <c r="B454" s="39" t="s">
        <v>1061</v>
      </c>
      <c r="C454" s="24">
        <v>172</v>
      </c>
      <c r="D454" s="24">
        <v>70</v>
      </c>
      <c r="L454" s="15">
        <f t="shared" si="45"/>
        <v>101</v>
      </c>
      <c r="M454" s="17">
        <f t="shared" si="49"/>
        <v>30.299999999999997</v>
      </c>
      <c r="N454" s="17">
        <f t="shared" si="46"/>
        <v>25.2</v>
      </c>
      <c r="O454" s="17">
        <f t="shared" si="47"/>
        <v>15.12</v>
      </c>
      <c r="P454" s="17">
        <f t="shared" si="47"/>
        <v>6.3</v>
      </c>
      <c r="Q454" s="17">
        <f t="shared" si="47"/>
        <v>3.78</v>
      </c>
      <c r="S454" s="17">
        <f t="shared" si="48"/>
        <v>5.0999999999999979</v>
      </c>
    </row>
    <row r="455" spans="1:19" x14ac:dyDescent="0.25">
      <c r="A455" s="15" t="s">
        <v>384</v>
      </c>
      <c r="B455" s="34" t="s">
        <v>124</v>
      </c>
      <c r="L455" s="15">
        <f t="shared" si="45"/>
        <v>96</v>
      </c>
      <c r="M455" s="17">
        <f t="shared" si="49"/>
        <v>28.799999999999997</v>
      </c>
      <c r="N455" s="17">
        <f t="shared" si="46"/>
        <v>16.099999999999998</v>
      </c>
      <c r="O455" s="17">
        <f t="shared" si="47"/>
        <v>9.6599999999999984</v>
      </c>
      <c r="P455" s="17">
        <f t="shared" si="47"/>
        <v>4.0249999999999995</v>
      </c>
      <c r="Q455" s="17">
        <f t="shared" si="47"/>
        <v>2.4149999999999996</v>
      </c>
      <c r="S455" s="17">
        <f t="shared" si="48"/>
        <v>12.7</v>
      </c>
    </row>
    <row r="456" spans="1:19" x14ac:dyDescent="0.25">
      <c r="A456" s="15" t="s">
        <v>385</v>
      </c>
      <c r="B456" s="39" t="s">
        <v>827</v>
      </c>
      <c r="C456" s="24">
        <v>66</v>
      </c>
      <c r="D456" s="24">
        <v>58</v>
      </c>
      <c r="L456" s="15">
        <f t="shared" ref="L456:L519" si="50">SUM(C468:D468)</f>
        <v>254</v>
      </c>
      <c r="M456" s="17">
        <f t="shared" si="49"/>
        <v>76.2</v>
      </c>
      <c r="N456" s="17">
        <f t="shared" ref="N456:N519" si="51">N$4*D468</f>
        <v>58.8</v>
      </c>
      <c r="O456" s="17">
        <f t="shared" si="47"/>
        <v>35.279999999999994</v>
      </c>
      <c r="P456" s="17">
        <f t="shared" si="47"/>
        <v>14.7</v>
      </c>
      <c r="Q456" s="17">
        <f t="shared" si="47"/>
        <v>8.8199999999999985</v>
      </c>
      <c r="S456" s="17">
        <f t="shared" si="48"/>
        <v>17.400000000000006</v>
      </c>
    </row>
    <row r="457" spans="1:19" x14ac:dyDescent="0.25">
      <c r="A457" s="15" t="s">
        <v>194</v>
      </c>
      <c r="B457" s="39" t="s">
        <v>1062</v>
      </c>
      <c r="C457" s="24">
        <v>66</v>
      </c>
      <c r="D457" s="24">
        <v>38</v>
      </c>
      <c r="L457" s="15">
        <f t="shared" si="50"/>
        <v>157</v>
      </c>
      <c r="M457" s="17">
        <f t="shared" si="49"/>
        <v>47.1</v>
      </c>
      <c r="N457" s="17">
        <f t="shared" si="51"/>
        <v>52.5</v>
      </c>
      <c r="O457" s="17">
        <f t="shared" si="47"/>
        <v>31.5</v>
      </c>
      <c r="P457" s="17">
        <f t="shared" si="47"/>
        <v>13.125</v>
      </c>
      <c r="Q457" s="17">
        <f t="shared" si="47"/>
        <v>7.875</v>
      </c>
      <c r="S457" s="17">
        <f t="shared" si="48"/>
        <v>-5.3999999999999986</v>
      </c>
    </row>
    <row r="458" spans="1:19" x14ac:dyDescent="0.25">
      <c r="A458" s="15" t="s">
        <v>140</v>
      </c>
      <c r="B458" s="34" t="s">
        <v>125</v>
      </c>
      <c r="L458" s="15">
        <f t="shared" si="50"/>
        <v>0</v>
      </c>
      <c r="M458" s="17">
        <f t="shared" si="49"/>
        <v>0</v>
      </c>
      <c r="N458" s="17">
        <f t="shared" si="51"/>
        <v>0</v>
      </c>
      <c r="O458" s="17">
        <f t="shared" si="47"/>
        <v>0</v>
      </c>
      <c r="P458" s="17">
        <f t="shared" si="47"/>
        <v>0</v>
      </c>
      <c r="Q458" s="17">
        <f t="shared" si="47"/>
        <v>0</v>
      </c>
      <c r="S458" s="17">
        <f t="shared" si="48"/>
        <v>0</v>
      </c>
    </row>
    <row r="459" spans="1:19" x14ac:dyDescent="0.25">
      <c r="A459" s="15" t="s">
        <v>386</v>
      </c>
      <c r="B459" s="39" t="s">
        <v>828</v>
      </c>
      <c r="C459" s="24">
        <v>40</v>
      </c>
      <c r="D459" s="24">
        <v>29</v>
      </c>
      <c r="L459" s="15">
        <f t="shared" si="50"/>
        <v>193</v>
      </c>
      <c r="M459" s="17">
        <f t="shared" si="49"/>
        <v>57.9</v>
      </c>
      <c r="N459" s="17">
        <f t="shared" si="51"/>
        <v>66.5</v>
      </c>
      <c r="O459" s="17">
        <f t="shared" si="47"/>
        <v>39.9</v>
      </c>
      <c r="P459" s="17">
        <f t="shared" si="47"/>
        <v>16.625</v>
      </c>
      <c r="Q459" s="17">
        <f t="shared" si="47"/>
        <v>9.9749999999999996</v>
      </c>
      <c r="S459" s="17">
        <f t="shared" si="48"/>
        <v>-8.6000000000000014</v>
      </c>
    </row>
    <row r="460" spans="1:19" x14ac:dyDescent="0.25">
      <c r="A460" s="15" t="s">
        <v>194</v>
      </c>
      <c r="B460" s="39" t="s">
        <v>1063</v>
      </c>
      <c r="C460" s="24">
        <v>73</v>
      </c>
      <c r="D460" s="24">
        <v>26</v>
      </c>
      <c r="L460" s="15">
        <f t="shared" si="50"/>
        <v>193</v>
      </c>
      <c r="M460" s="17">
        <f t="shared" si="49"/>
        <v>57.9</v>
      </c>
      <c r="N460" s="17">
        <f t="shared" si="51"/>
        <v>66.5</v>
      </c>
      <c r="O460" s="17">
        <f t="shared" si="47"/>
        <v>39.9</v>
      </c>
      <c r="P460" s="17">
        <f t="shared" si="47"/>
        <v>16.625</v>
      </c>
      <c r="Q460" s="17">
        <f t="shared" si="47"/>
        <v>9.9749999999999996</v>
      </c>
      <c r="S460" s="17">
        <f t="shared" si="48"/>
        <v>-8.6000000000000014</v>
      </c>
    </row>
    <row r="461" spans="1:19" x14ac:dyDescent="0.25">
      <c r="A461" s="15" t="s">
        <v>141</v>
      </c>
      <c r="B461" s="34" t="s">
        <v>618</v>
      </c>
      <c r="L461" s="15">
        <f t="shared" si="50"/>
        <v>193</v>
      </c>
      <c r="M461" s="17">
        <f t="shared" si="49"/>
        <v>57.9</v>
      </c>
      <c r="N461" s="17">
        <f t="shared" si="51"/>
        <v>66.5</v>
      </c>
      <c r="O461" s="17">
        <f t="shared" si="47"/>
        <v>39.9</v>
      </c>
      <c r="P461" s="17">
        <f t="shared" si="47"/>
        <v>16.625</v>
      </c>
      <c r="Q461" s="17">
        <f t="shared" si="47"/>
        <v>9.9749999999999996</v>
      </c>
      <c r="S461" s="17">
        <f t="shared" si="48"/>
        <v>-8.6000000000000014</v>
      </c>
    </row>
    <row r="462" spans="1:19" x14ac:dyDescent="0.25">
      <c r="A462" s="15" t="s">
        <v>387</v>
      </c>
      <c r="B462" s="39" t="s">
        <v>829</v>
      </c>
      <c r="C462" s="24">
        <v>153</v>
      </c>
      <c r="D462" s="24">
        <v>49</v>
      </c>
      <c r="L462" s="15">
        <f t="shared" si="50"/>
        <v>152</v>
      </c>
      <c r="M462" s="17">
        <f t="shared" si="49"/>
        <v>45.6</v>
      </c>
      <c r="N462" s="17">
        <f t="shared" si="51"/>
        <v>47.599999999999994</v>
      </c>
      <c r="O462" s="17">
        <f t="shared" si="47"/>
        <v>28.559999999999995</v>
      </c>
      <c r="P462" s="17">
        <f t="shared" si="47"/>
        <v>11.899999999999999</v>
      </c>
      <c r="Q462" s="17">
        <f t="shared" si="47"/>
        <v>7.1399999999999988</v>
      </c>
      <c r="S462" s="17">
        <f t="shared" si="48"/>
        <v>-1.9999999999999929</v>
      </c>
    </row>
    <row r="463" spans="1:19" x14ac:dyDescent="0.25">
      <c r="A463" s="15" t="s">
        <v>194</v>
      </c>
      <c r="B463" s="39" t="s">
        <v>1064</v>
      </c>
      <c r="C463" s="24">
        <v>164</v>
      </c>
      <c r="D463" s="24">
        <v>39</v>
      </c>
      <c r="L463" s="15">
        <f t="shared" si="50"/>
        <v>0</v>
      </c>
      <c r="M463" s="17">
        <f t="shared" si="49"/>
        <v>0</v>
      </c>
      <c r="N463" s="17">
        <f t="shared" si="51"/>
        <v>0</v>
      </c>
      <c r="O463" s="17">
        <f t="shared" si="47"/>
        <v>0</v>
      </c>
      <c r="P463" s="17">
        <f t="shared" si="47"/>
        <v>0</v>
      </c>
      <c r="Q463" s="17">
        <f t="shared" si="47"/>
        <v>0</v>
      </c>
      <c r="S463" s="17">
        <f t="shared" si="48"/>
        <v>0</v>
      </c>
    </row>
    <row r="464" spans="1:19" x14ac:dyDescent="0.25">
      <c r="A464" s="15" t="s">
        <v>142</v>
      </c>
      <c r="B464" s="34" t="s">
        <v>365</v>
      </c>
      <c r="C464" s="24">
        <v>95</v>
      </c>
      <c r="D464" s="24">
        <v>62</v>
      </c>
      <c r="L464" s="15">
        <f t="shared" si="50"/>
        <v>130</v>
      </c>
      <c r="M464" s="17">
        <f t="shared" si="49"/>
        <v>39</v>
      </c>
      <c r="N464" s="17">
        <f t="shared" si="51"/>
        <v>34.299999999999997</v>
      </c>
      <c r="O464" s="17">
        <f t="shared" si="47"/>
        <v>20.58</v>
      </c>
      <c r="P464" s="17">
        <f t="shared" si="47"/>
        <v>8.5749999999999993</v>
      </c>
      <c r="Q464" s="17">
        <f t="shared" si="47"/>
        <v>5.1449999999999996</v>
      </c>
      <c r="S464" s="17">
        <f t="shared" si="48"/>
        <v>4.7000000000000028</v>
      </c>
    </row>
    <row r="465" spans="1:19" x14ac:dyDescent="0.25">
      <c r="A465" s="15" t="s">
        <v>512</v>
      </c>
      <c r="B465" s="34" t="s">
        <v>127</v>
      </c>
      <c r="L465" s="15">
        <f t="shared" si="50"/>
        <v>74</v>
      </c>
      <c r="M465" s="17">
        <f t="shared" si="49"/>
        <v>22.2</v>
      </c>
      <c r="N465" s="17">
        <f t="shared" si="51"/>
        <v>20.299999999999997</v>
      </c>
      <c r="O465" s="17">
        <f t="shared" si="47"/>
        <v>12.179999999999998</v>
      </c>
      <c r="P465" s="17">
        <f t="shared" si="47"/>
        <v>5.0749999999999993</v>
      </c>
      <c r="Q465" s="17">
        <f t="shared" si="47"/>
        <v>3.0449999999999995</v>
      </c>
      <c r="S465" s="17">
        <f t="shared" si="48"/>
        <v>1.9000000000000021</v>
      </c>
    </row>
    <row r="466" spans="1:19" x14ac:dyDescent="0.25">
      <c r="A466" s="15" t="s">
        <v>194</v>
      </c>
      <c r="B466" s="39" t="s">
        <v>830</v>
      </c>
      <c r="C466" s="24">
        <v>65</v>
      </c>
      <c r="D466" s="24">
        <v>36</v>
      </c>
      <c r="L466" s="15">
        <f t="shared" si="50"/>
        <v>0</v>
      </c>
      <c r="M466" s="17">
        <f t="shared" si="49"/>
        <v>0</v>
      </c>
      <c r="N466" s="17">
        <f t="shared" si="51"/>
        <v>0</v>
      </c>
      <c r="O466" s="17">
        <f t="shared" si="47"/>
        <v>0</v>
      </c>
      <c r="P466" s="17">
        <f t="shared" si="47"/>
        <v>0</v>
      </c>
      <c r="Q466" s="17">
        <f t="shared" si="47"/>
        <v>0</v>
      </c>
      <c r="S466" s="17">
        <f t="shared" si="48"/>
        <v>0</v>
      </c>
    </row>
    <row r="467" spans="1:19" x14ac:dyDescent="0.25">
      <c r="A467" s="15" t="s">
        <v>143</v>
      </c>
      <c r="B467" s="39" t="s">
        <v>1065</v>
      </c>
      <c r="C467" s="24">
        <v>73</v>
      </c>
      <c r="D467" s="24">
        <v>23</v>
      </c>
      <c r="L467" s="15">
        <f t="shared" si="50"/>
        <v>175</v>
      </c>
      <c r="M467" s="17">
        <f t="shared" si="49"/>
        <v>52.5</v>
      </c>
      <c r="N467" s="17">
        <f t="shared" si="51"/>
        <v>42</v>
      </c>
      <c r="O467" s="17">
        <f t="shared" si="47"/>
        <v>25.2</v>
      </c>
      <c r="P467" s="17">
        <f t="shared" si="47"/>
        <v>10.5</v>
      </c>
      <c r="Q467" s="17">
        <f t="shared" si="47"/>
        <v>6.3</v>
      </c>
      <c r="S467" s="17">
        <f t="shared" si="48"/>
        <v>10.5</v>
      </c>
    </row>
    <row r="468" spans="1:19" x14ac:dyDescent="0.25">
      <c r="A468" s="15" t="s">
        <v>388</v>
      </c>
      <c r="B468" s="34" t="s">
        <v>619</v>
      </c>
      <c r="C468" s="24">
        <v>170</v>
      </c>
      <c r="D468" s="24">
        <v>84</v>
      </c>
      <c r="L468" s="15">
        <f t="shared" si="50"/>
        <v>107</v>
      </c>
      <c r="M468" s="17">
        <f t="shared" si="49"/>
        <v>32.1</v>
      </c>
      <c r="N468" s="17">
        <f t="shared" si="51"/>
        <v>29.4</v>
      </c>
      <c r="O468" s="17">
        <f t="shared" si="47"/>
        <v>17.639999999999997</v>
      </c>
      <c r="P468" s="17">
        <f t="shared" si="47"/>
        <v>7.35</v>
      </c>
      <c r="Q468" s="17">
        <f t="shared" si="47"/>
        <v>4.4099999999999993</v>
      </c>
      <c r="S468" s="17">
        <f t="shared" si="48"/>
        <v>2.7000000000000028</v>
      </c>
    </row>
    <row r="469" spans="1:19" x14ac:dyDescent="0.25">
      <c r="A469" s="15" t="s">
        <v>194</v>
      </c>
      <c r="B469" s="34" t="s">
        <v>620</v>
      </c>
      <c r="C469" s="24">
        <v>82</v>
      </c>
      <c r="D469" s="24">
        <v>75</v>
      </c>
      <c r="L469" s="15">
        <f t="shared" si="50"/>
        <v>0</v>
      </c>
      <c r="M469" s="17">
        <f t="shared" si="49"/>
        <v>0</v>
      </c>
      <c r="N469" s="17">
        <f t="shared" si="51"/>
        <v>0</v>
      </c>
      <c r="O469" s="17">
        <f t="shared" si="47"/>
        <v>0</v>
      </c>
      <c r="P469" s="17">
        <f t="shared" si="47"/>
        <v>0</v>
      </c>
      <c r="Q469" s="17">
        <f t="shared" si="47"/>
        <v>0</v>
      </c>
      <c r="S469" s="17">
        <f t="shared" si="48"/>
        <v>0</v>
      </c>
    </row>
    <row r="470" spans="1:19" x14ac:dyDescent="0.25">
      <c r="A470" s="15" t="s">
        <v>144</v>
      </c>
      <c r="B470" s="34" t="s">
        <v>621</v>
      </c>
      <c r="L470" s="15">
        <f t="shared" si="50"/>
        <v>222</v>
      </c>
      <c r="M470" s="17">
        <f t="shared" si="49"/>
        <v>66.599999999999994</v>
      </c>
      <c r="N470" s="17">
        <f t="shared" si="51"/>
        <v>58.8</v>
      </c>
      <c r="O470" s="17">
        <f t="shared" si="47"/>
        <v>35.279999999999994</v>
      </c>
      <c r="P470" s="17">
        <f t="shared" si="47"/>
        <v>14.7</v>
      </c>
      <c r="Q470" s="17">
        <f t="shared" si="47"/>
        <v>8.8199999999999985</v>
      </c>
      <c r="S470" s="17">
        <f t="shared" si="48"/>
        <v>7.7999999999999972</v>
      </c>
    </row>
    <row r="471" spans="1:19" x14ac:dyDescent="0.25">
      <c r="A471" s="15" t="s">
        <v>389</v>
      </c>
      <c r="B471" s="39" t="s">
        <v>832</v>
      </c>
      <c r="C471" s="24">
        <v>98</v>
      </c>
      <c r="D471" s="24">
        <v>95</v>
      </c>
      <c r="L471" s="15">
        <f t="shared" si="50"/>
        <v>281</v>
      </c>
      <c r="M471" s="17">
        <f t="shared" si="49"/>
        <v>84.3</v>
      </c>
      <c r="N471" s="17">
        <f t="shared" si="51"/>
        <v>62.999999999999993</v>
      </c>
      <c r="O471" s="17">
        <f t="shared" si="47"/>
        <v>37.799999999999997</v>
      </c>
      <c r="P471" s="17">
        <f t="shared" si="47"/>
        <v>15.749999999999998</v>
      </c>
      <c r="Q471" s="17">
        <f t="shared" si="47"/>
        <v>9.4499999999999993</v>
      </c>
      <c r="S471" s="17">
        <f t="shared" si="48"/>
        <v>21.300000000000004</v>
      </c>
    </row>
    <row r="472" spans="1:19" x14ac:dyDescent="0.25">
      <c r="A472" s="15" t="s">
        <v>194</v>
      </c>
      <c r="B472" s="39" t="s">
        <v>833</v>
      </c>
      <c r="C472" s="24">
        <v>98</v>
      </c>
      <c r="D472" s="24">
        <v>95</v>
      </c>
      <c r="L472" s="15">
        <f t="shared" si="50"/>
        <v>223</v>
      </c>
      <c r="M472" s="17">
        <f t="shared" si="49"/>
        <v>66.899999999999991</v>
      </c>
      <c r="N472" s="17">
        <f t="shared" si="51"/>
        <v>32.199999999999996</v>
      </c>
      <c r="O472" s="17">
        <f t="shared" si="47"/>
        <v>19.319999999999997</v>
      </c>
      <c r="P472" s="17">
        <f t="shared" si="47"/>
        <v>8.0499999999999989</v>
      </c>
      <c r="Q472" s="17">
        <f t="shared" si="47"/>
        <v>4.8299999999999992</v>
      </c>
      <c r="S472" s="17">
        <f t="shared" si="48"/>
        <v>34.699999999999996</v>
      </c>
    </row>
    <row r="473" spans="1:19" x14ac:dyDescent="0.25">
      <c r="A473" s="15" t="s">
        <v>66</v>
      </c>
      <c r="B473" s="39" t="s">
        <v>834</v>
      </c>
      <c r="C473" s="24">
        <v>98</v>
      </c>
      <c r="D473" s="24">
        <v>95</v>
      </c>
      <c r="L473" s="15">
        <f t="shared" si="50"/>
        <v>156</v>
      </c>
      <c r="M473" s="17">
        <f t="shared" si="49"/>
        <v>46.8</v>
      </c>
      <c r="N473" s="17">
        <f t="shared" si="51"/>
        <v>28.7</v>
      </c>
      <c r="O473" s="17">
        <f t="shared" ref="O473:Q536" si="52">O$4*$N473</f>
        <v>17.22</v>
      </c>
      <c r="P473" s="17">
        <f t="shared" si="52"/>
        <v>7.1749999999999998</v>
      </c>
      <c r="Q473" s="17">
        <f t="shared" si="52"/>
        <v>4.3049999999999997</v>
      </c>
      <c r="S473" s="17">
        <f t="shared" si="48"/>
        <v>18.099999999999998</v>
      </c>
    </row>
    <row r="474" spans="1:19" x14ac:dyDescent="0.25">
      <c r="A474" s="15" t="s">
        <v>266</v>
      </c>
      <c r="B474" s="39" t="s">
        <v>1066</v>
      </c>
      <c r="C474" s="24">
        <v>84</v>
      </c>
      <c r="D474" s="24">
        <v>68</v>
      </c>
      <c r="L474" s="15">
        <f t="shared" si="50"/>
        <v>0</v>
      </c>
      <c r="M474" s="17">
        <f t="shared" si="49"/>
        <v>0</v>
      </c>
      <c r="N474" s="17">
        <f t="shared" si="51"/>
        <v>0</v>
      </c>
      <c r="O474" s="17">
        <f t="shared" si="52"/>
        <v>0</v>
      </c>
      <c r="P474" s="17">
        <f t="shared" si="52"/>
        <v>0</v>
      </c>
      <c r="Q474" s="17">
        <f t="shared" si="52"/>
        <v>0</v>
      </c>
      <c r="S474" s="17">
        <f>M474-N474</f>
        <v>0</v>
      </c>
    </row>
    <row r="475" spans="1:19" x14ac:dyDescent="0.25">
      <c r="A475" s="15" t="s">
        <v>194</v>
      </c>
      <c r="B475" s="34" t="s">
        <v>128</v>
      </c>
      <c r="L475" s="15">
        <f t="shared" si="50"/>
        <v>147</v>
      </c>
      <c r="M475" s="17">
        <f t="shared" si="49"/>
        <v>44.1</v>
      </c>
      <c r="N475" s="17">
        <f t="shared" si="51"/>
        <v>48.3</v>
      </c>
      <c r="O475" s="17">
        <f t="shared" si="52"/>
        <v>28.979999999999997</v>
      </c>
      <c r="P475" s="17">
        <f t="shared" si="52"/>
        <v>12.074999999999999</v>
      </c>
      <c r="Q475" s="17">
        <f t="shared" si="52"/>
        <v>7.2449999999999992</v>
      </c>
      <c r="S475" s="17">
        <f>M475-N475</f>
        <v>-4.1999999999999957</v>
      </c>
    </row>
    <row r="476" spans="1:19" x14ac:dyDescent="0.25">
      <c r="A476" s="15" t="s">
        <v>145</v>
      </c>
      <c r="B476" s="39" t="s">
        <v>831</v>
      </c>
      <c r="C476" s="24">
        <v>81</v>
      </c>
      <c r="D476" s="24">
        <v>49</v>
      </c>
      <c r="L476" s="15">
        <f t="shared" si="50"/>
        <v>86</v>
      </c>
      <c r="M476" s="17">
        <f t="shared" si="49"/>
        <v>25.8</v>
      </c>
      <c r="N476" s="17">
        <f t="shared" si="51"/>
        <v>23.099999999999998</v>
      </c>
      <c r="O476" s="17">
        <f t="shared" si="52"/>
        <v>13.859999999999998</v>
      </c>
      <c r="P476" s="17">
        <f t="shared" si="52"/>
        <v>5.7749999999999995</v>
      </c>
      <c r="Q476" s="17">
        <f t="shared" si="52"/>
        <v>3.4649999999999994</v>
      </c>
      <c r="S476" s="17">
        <f>M476-N476</f>
        <v>2.7000000000000028</v>
      </c>
    </row>
    <row r="477" spans="1:19" x14ac:dyDescent="0.25">
      <c r="A477" s="15" t="s">
        <v>390</v>
      </c>
      <c r="B477" s="39" t="s">
        <v>1067</v>
      </c>
      <c r="C477" s="24">
        <v>45</v>
      </c>
      <c r="D477" s="24">
        <v>29</v>
      </c>
      <c r="L477" s="15">
        <f t="shared" si="50"/>
        <v>0</v>
      </c>
      <c r="M477" s="17">
        <f t="shared" si="49"/>
        <v>0</v>
      </c>
      <c r="N477" s="17">
        <f t="shared" si="51"/>
        <v>0</v>
      </c>
      <c r="O477" s="17">
        <f t="shared" si="52"/>
        <v>0</v>
      </c>
      <c r="P477" s="17">
        <f t="shared" si="52"/>
        <v>0</v>
      </c>
      <c r="Q477" s="17">
        <f t="shared" si="52"/>
        <v>0</v>
      </c>
      <c r="S477" s="17">
        <f t="shared" si="48"/>
        <v>0</v>
      </c>
    </row>
    <row r="478" spans="1:19" x14ac:dyDescent="0.25">
      <c r="A478" s="15" t="s">
        <v>391</v>
      </c>
      <c r="B478" s="34" t="s">
        <v>130</v>
      </c>
      <c r="L478" s="15">
        <f t="shared" si="50"/>
        <v>147</v>
      </c>
      <c r="M478" s="17">
        <f t="shared" si="49"/>
        <v>44.1</v>
      </c>
      <c r="N478" s="17">
        <f t="shared" si="51"/>
        <v>39.199999999999996</v>
      </c>
      <c r="O478" s="17">
        <f t="shared" si="52"/>
        <v>23.519999999999996</v>
      </c>
      <c r="P478" s="17">
        <f t="shared" si="52"/>
        <v>9.7999999999999989</v>
      </c>
      <c r="Q478" s="17">
        <f t="shared" si="52"/>
        <v>5.879999999999999</v>
      </c>
      <c r="S478" s="17">
        <f t="shared" si="48"/>
        <v>4.9000000000000057</v>
      </c>
    </row>
    <row r="479" spans="1:19" x14ac:dyDescent="0.25">
      <c r="A479" s="15" t="s">
        <v>392</v>
      </c>
      <c r="B479" s="39" t="s">
        <v>835</v>
      </c>
      <c r="C479" s="24">
        <v>115</v>
      </c>
      <c r="D479" s="24">
        <v>60</v>
      </c>
      <c r="L479" s="15">
        <f t="shared" si="50"/>
        <v>18</v>
      </c>
      <c r="M479" s="17">
        <f t="shared" si="49"/>
        <v>5.3999999999999995</v>
      </c>
      <c r="N479" s="17">
        <f t="shared" si="51"/>
        <v>4.8999999999999995</v>
      </c>
      <c r="O479" s="17">
        <f t="shared" si="52"/>
        <v>2.9399999999999995</v>
      </c>
      <c r="P479" s="17">
        <f t="shared" si="52"/>
        <v>1.2249999999999999</v>
      </c>
      <c r="Q479" s="17">
        <f t="shared" si="52"/>
        <v>0.73499999999999988</v>
      </c>
      <c r="S479" s="17">
        <f t="shared" si="48"/>
        <v>0.5</v>
      </c>
    </row>
    <row r="480" spans="1:19" x14ac:dyDescent="0.25">
      <c r="A480" s="15" t="s">
        <v>393</v>
      </c>
      <c r="B480" s="39" t="s">
        <v>1068</v>
      </c>
      <c r="C480" s="24">
        <v>65</v>
      </c>
      <c r="D480" s="24">
        <v>42</v>
      </c>
      <c r="L480" s="15">
        <f t="shared" si="50"/>
        <v>0</v>
      </c>
      <c r="M480" s="17">
        <f t="shared" si="49"/>
        <v>0</v>
      </c>
      <c r="N480" s="17">
        <f t="shared" si="51"/>
        <v>0</v>
      </c>
      <c r="O480" s="17">
        <f t="shared" si="52"/>
        <v>0</v>
      </c>
      <c r="P480" s="17">
        <f t="shared" si="52"/>
        <v>0</v>
      </c>
      <c r="Q480" s="17">
        <f t="shared" si="52"/>
        <v>0</v>
      </c>
      <c r="S480" s="17">
        <f t="shared" si="48"/>
        <v>0</v>
      </c>
    </row>
    <row r="481" spans="1:19" x14ac:dyDescent="0.25">
      <c r="A481" s="15" t="s">
        <v>394</v>
      </c>
      <c r="B481" s="34" t="s">
        <v>131</v>
      </c>
      <c r="L481" s="15">
        <f t="shared" si="50"/>
        <v>214</v>
      </c>
      <c r="M481" s="17">
        <f t="shared" si="49"/>
        <v>64.2</v>
      </c>
      <c r="N481" s="17">
        <f t="shared" si="51"/>
        <v>48.3</v>
      </c>
      <c r="O481" s="17">
        <f t="shared" si="52"/>
        <v>28.979999999999997</v>
      </c>
      <c r="P481" s="17">
        <f t="shared" si="52"/>
        <v>12.074999999999999</v>
      </c>
      <c r="Q481" s="17">
        <f t="shared" si="52"/>
        <v>7.2449999999999992</v>
      </c>
      <c r="S481" s="17">
        <f t="shared" si="48"/>
        <v>15.900000000000006</v>
      </c>
    </row>
    <row r="482" spans="1:19" x14ac:dyDescent="0.25">
      <c r="A482" s="15" t="s">
        <v>194</v>
      </c>
      <c r="B482" s="39" t="s">
        <v>836</v>
      </c>
      <c r="C482" s="24">
        <v>138</v>
      </c>
      <c r="D482" s="24">
        <v>84</v>
      </c>
      <c r="L482" s="15">
        <f t="shared" si="50"/>
        <v>224</v>
      </c>
      <c r="M482" s="17">
        <f t="shared" si="49"/>
        <v>67.2</v>
      </c>
      <c r="N482" s="17">
        <f t="shared" si="51"/>
        <v>55.3</v>
      </c>
      <c r="O482" s="17">
        <f t="shared" si="52"/>
        <v>33.18</v>
      </c>
      <c r="P482" s="17">
        <f t="shared" si="52"/>
        <v>13.824999999999999</v>
      </c>
      <c r="Q482" s="17">
        <f t="shared" si="52"/>
        <v>8.2949999999999999</v>
      </c>
      <c r="S482" s="17">
        <f t="shared" si="48"/>
        <v>11.900000000000006</v>
      </c>
    </row>
    <row r="483" spans="1:19" x14ac:dyDescent="0.25">
      <c r="A483" s="15" t="s">
        <v>395</v>
      </c>
      <c r="B483" s="39" t="s">
        <v>1250</v>
      </c>
      <c r="C483" s="24">
        <v>191</v>
      </c>
      <c r="D483" s="24">
        <v>90</v>
      </c>
      <c r="L483" s="15">
        <f t="shared" si="50"/>
        <v>0</v>
      </c>
      <c r="M483" s="17">
        <f t="shared" si="49"/>
        <v>0</v>
      </c>
      <c r="N483" s="17">
        <f t="shared" si="51"/>
        <v>0</v>
      </c>
      <c r="O483" s="17">
        <f t="shared" si="52"/>
        <v>0</v>
      </c>
      <c r="P483" s="17">
        <f t="shared" si="52"/>
        <v>0</v>
      </c>
      <c r="Q483" s="17">
        <f t="shared" si="52"/>
        <v>0</v>
      </c>
      <c r="S483" s="17">
        <f t="shared" si="48"/>
        <v>0</v>
      </c>
    </row>
    <row r="484" spans="1:19" x14ac:dyDescent="0.25">
      <c r="A484" s="15" t="s">
        <v>513</v>
      </c>
      <c r="B484" s="39" t="s">
        <v>1069</v>
      </c>
      <c r="C484" s="24">
        <v>177</v>
      </c>
      <c r="D484" s="24">
        <v>46</v>
      </c>
      <c r="L484" s="15">
        <f t="shared" si="50"/>
        <v>219</v>
      </c>
      <c r="M484" s="17">
        <f t="shared" si="49"/>
        <v>65.7</v>
      </c>
      <c r="N484" s="17">
        <f t="shared" si="51"/>
        <v>31.499999999999996</v>
      </c>
      <c r="O484" s="17">
        <f t="shared" si="52"/>
        <v>18.899999999999999</v>
      </c>
      <c r="P484" s="17">
        <f t="shared" si="52"/>
        <v>7.8749999999999991</v>
      </c>
      <c r="Q484" s="17">
        <f t="shared" si="52"/>
        <v>4.7249999999999996</v>
      </c>
      <c r="S484" s="17">
        <f t="shared" si="48"/>
        <v>34.200000000000003</v>
      </c>
    </row>
    <row r="485" spans="1:19" x14ac:dyDescent="0.25">
      <c r="A485" s="15" t="s">
        <v>146</v>
      </c>
      <c r="B485" s="34" t="s">
        <v>375</v>
      </c>
      <c r="C485" s="24">
        <v>115</v>
      </c>
      <c r="D485" s="24">
        <v>41</v>
      </c>
      <c r="L485" s="15">
        <f t="shared" si="50"/>
        <v>114</v>
      </c>
      <c r="M485" s="17">
        <f t="shared" si="49"/>
        <v>34.199999999999996</v>
      </c>
      <c r="N485" s="17">
        <f t="shared" si="51"/>
        <v>18.899999999999999</v>
      </c>
      <c r="O485" s="17">
        <f t="shared" si="52"/>
        <v>11.339999999999998</v>
      </c>
      <c r="P485" s="17">
        <f t="shared" si="52"/>
        <v>4.7249999999999996</v>
      </c>
      <c r="Q485" s="17">
        <f t="shared" si="52"/>
        <v>2.8349999999999995</v>
      </c>
      <c r="S485" s="17">
        <f t="shared" ref="S485:S548" si="53">M485-N485</f>
        <v>15.299999999999997</v>
      </c>
    </row>
    <row r="486" spans="1:19" x14ac:dyDescent="0.25">
      <c r="A486" s="15" t="s">
        <v>396</v>
      </c>
      <c r="B486" s="34" t="s">
        <v>622</v>
      </c>
      <c r="L486" s="15">
        <f t="shared" si="50"/>
        <v>127</v>
      </c>
      <c r="M486" s="17">
        <f t="shared" si="49"/>
        <v>38.1</v>
      </c>
      <c r="N486" s="17">
        <f t="shared" si="51"/>
        <v>16.799999999999997</v>
      </c>
      <c r="O486" s="17">
        <f t="shared" si="52"/>
        <v>10.079999999999998</v>
      </c>
      <c r="P486" s="17">
        <f t="shared" si="52"/>
        <v>4.1999999999999993</v>
      </c>
      <c r="Q486" s="17">
        <f t="shared" si="52"/>
        <v>2.5199999999999996</v>
      </c>
      <c r="S486" s="17">
        <f t="shared" si="53"/>
        <v>21.300000000000004</v>
      </c>
    </row>
    <row r="487" spans="1:19" x14ac:dyDescent="0.25">
      <c r="A487" s="15" t="s">
        <v>397</v>
      </c>
      <c r="B487" s="39" t="s">
        <v>837</v>
      </c>
      <c r="C487" s="24">
        <v>78</v>
      </c>
      <c r="D487" s="24">
        <v>69</v>
      </c>
      <c r="L487" s="15">
        <f t="shared" si="50"/>
        <v>0</v>
      </c>
      <c r="M487" s="17">
        <f t="shared" si="49"/>
        <v>0</v>
      </c>
      <c r="N487" s="17">
        <f t="shared" si="51"/>
        <v>0</v>
      </c>
      <c r="O487" s="17">
        <f t="shared" si="52"/>
        <v>0</v>
      </c>
      <c r="P487" s="17">
        <f t="shared" si="52"/>
        <v>0</v>
      </c>
      <c r="Q487" s="17">
        <f t="shared" si="52"/>
        <v>0</v>
      </c>
      <c r="S487" s="17">
        <f t="shared" si="53"/>
        <v>0</v>
      </c>
    </row>
    <row r="488" spans="1:19" x14ac:dyDescent="0.25">
      <c r="A488" s="15" t="s">
        <v>147</v>
      </c>
      <c r="B488" s="39" t="s">
        <v>1070</v>
      </c>
      <c r="C488" s="24">
        <v>53</v>
      </c>
      <c r="D488" s="24">
        <v>33</v>
      </c>
      <c r="L488" s="15">
        <f t="shared" si="50"/>
        <v>165</v>
      </c>
      <c r="M488" s="17">
        <f t="shared" si="49"/>
        <v>49.5</v>
      </c>
      <c r="N488" s="17">
        <f t="shared" si="51"/>
        <v>44.8</v>
      </c>
      <c r="O488" s="17">
        <f t="shared" si="52"/>
        <v>26.88</v>
      </c>
      <c r="P488" s="17">
        <f t="shared" si="52"/>
        <v>11.2</v>
      </c>
      <c r="Q488" s="17">
        <f t="shared" si="52"/>
        <v>6.72</v>
      </c>
      <c r="S488" s="17">
        <f t="shared" si="53"/>
        <v>4.7000000000000028</v>
      </c>
    </row>
    <row r="489" spans="1:19" x14ac:dyDescent="0.25">
      <c r="A489" s="15" t="s">
        <v>398</v>
      </c>
      <c r="B489" s="34" t="s">
        <v>624</v>
      </c>
      <c r="L489" s="15">
        <f t="shared" si="50"/>
        <v>18</v>
      </c>
      <c r="M489" s="17">
        <f t="shared" si="49"/>
        <v>5.3999999999999995</v>
      </c>
      <c r="N489" s="17">
        <f t="shared" si="51"/>
        <v>4.8999999999999995</v>
      </c>
      <c r="O489" s="17">
        <f t="shared" si="52"/>
        <v>2.9399999999999995</v>
      </c>
      <c r="P489" s="17">
        <f t="shared" si="52"/>
        <v>1.2249999999999999</v>
      </c>
      <c r="Q489" s="17">
        <f t="shared" si="52"/>
        <v>0.73499999999999988</v>
      </c>
      <c r="S489" s="17">
        <f t="shared" si="53"/>
        <v>0.5</v>
      </c>
    </row>
    <row r="490" spans="1:19" x14ac:dyDescent="0.25">
      <c r="A490" s="15" t="s">
        <v>194</v>
      </c>
      <c r="B490" s="39" t="s">
        <v>838</v>
      </c>
      <c r="C490" s="24">
        <v>91</v>
      </c>
      <c r="D490" s="24">
        <v>56</v>
      </c>
      <c r="L490" s="15">
        <f t="shared" si="50"/>
        <v>0</v>
      </c>
      <c r="M490" s="17">
        <f t="shared" si="49"/>
        <v>0</v>
      </c>
      <c r="N490" s="17">
        <f t="shared" si="51"/>
        <v>0</v>
      </c>
      <c r="O490" s="17">
        <f t="shared" si="52"/>
        <v>0</v>
      </c>
      <c r="P490" s="17">
        <f t="shared" si="52"/>
        <v>0</v>
      </c>
      <c r="Q490" s="17">
        <f t="shared" si="52"/>
        <v>0</v>
      </c>
      <c r="S490" s="17">
        <f t="shared" si="53"/>
        <v>0</v>
      </c>
    </row>
    <row r="491" spans="1:19" x14ac:dyDescent="0.25">
      <c r="A491" s="15" t="s">
        <v>148</v>
      </c>
      <c r="B491" s="39" t="s">
        <v>1071</v>
      </c>
      <c r="C491" s="24">
        <v>11</v>
      </c>
      <c r="D491" s="24">
        <v>7</v>
      </c>
      <c r="L491" s="15">
        <f t="shared" si="50"/>
        <v>162</v>
      </c>
      <c r="M491" s="17">
        <f t="shared" si="49"/>
        <v>48.6</v>
      </c>
      <c r="N491" s="17">
        <f t="shared" si="51"/>
        <v>42</v>
      </c>
      <c r="O491" s="17">
        <f t="shared" si="52"/>
        <v>25.2</v>
      </c>
      <c r="P491" s="17">
        <f t="shared" si="52"/>
        <v>10.5</v>
      </c>
      <c r="Q491" s="17">
        <f t="shared" si="52"/>
        <v>6.3</v>
      </c>
      <c r="S491" s="17">
        <f t="shared" si="53"/>
        <v>6.6000000000000014</v>
      </c>
    </row>
    <row r="492" spans="1:19" x14ac:dyDescent="0.25">
      <c r="A492" s="15" t="s">
        <v>399</v>
      </c>
      <c r="B492" s="34" t="s">
        <v>137</v>
      </c>
      <c r="L492" s="15">
        <f t="shared" si="50"/>
        <v>155</v>
      </c>
      <c r="M492" s="17">
        <f t="shared" si="49"/>
        <v>46.5</v>
      </c>
      <c r="N492" s="17">
        <f t="shared" si="51"/>
        <v>27.299999999999997</v>
      </c>
      <c r="O492" s="17">
        <f t="shared" si="52"/>
        <v>16.38</v>
      </c>
      <c r="P492" s="17">
        <f t="shared" si="52"/>
        <v>6.8249999999999993</v>
      </c>
      <c r="Q492" s="17">
        <f t="shared" si="52"/>
        <v>4.0949999999999998</v>
      </c>
      <c r="S492" s="17">
        <f t="shared" si="53"/>
        <v>19.200000000000003</v>
      </c>
    </row>
    <row r="493" spans="1:19" x14ac:dyDescent="0.25">
      <c r="A493" s="15" t="s">
        <v>400</v>
      </c>
      <c r="B493" s="39" t="s">
        <v>842</v>
      </c>
      <c r="C493" s="24">
        <v>145</v>
      </c>
      <c r="D493" s="24">
        <v>69</v>
      </c>
      <c r="L493" s="15">
        <f t="shared" si="50"/>
        <v>0</v>
      </c>
      <c r="M493" s="17">
        <f t="shared" si="49"/>
        <v>0</v>
      </c>
      <c r="N493" s="17">
        <f t="shared" si="51"/>
        <v>0</v>
      </c>
      <c r="O493" s="17">
        <f t="shared" si="52"/>
        <v>0</v>
      </c>
      <c r="P493" s="17">
        <f t="shared" si="52"/>
        <v>0</v>
      </c>
      <c r="Q493" s="17">
        <f t="shared" si="52"/>
        <v>0</v>
      </c>
      <c r="S493" s="17">
        <f t="shared" si="53"/>
        <v>0</v>
      </c>
    </row>
    <row r="494" spans="1:19" x14ac:dyDescent="0.25">
      <c r="A494" s="15" t="s">
        <v>401</v>
      </c>
      <c r="B494" s="39" t="s">
        <v>1072</v>
      </c>
      <c r="C494" s="24">
        <v>145</v>
      </c>
      <c r="D494" s="24">
        <v>79</v>
      </c>
      <c r="L494" s="15">
        <f t="shared" si="50"/>
        <v>250</v>
      </c>
      <c r="M494" s="17">
        <f t="shared" si="49"/>
        <v>75</v>
      </c>
      <c r="N494" s="17">
        <f t="shared" si="51"/>
        <v>47.599999999999994</v>
      </c>
      <c r="O494" s="17">
        <f t="shared" si="52"/>
        <v>28.559999999999995</v>
      </c>
      <c r="P494" s="17">
        <f t="shared" si="52"/>
        <v>11.899999999999999</v>
      </c>
      <c r="Q494" s="17">
        <f t="shared" si="52"/>
        <v>7.1399999999999988</v>
      </c>
      <c r="S494" s="17">
        <f t="shared" si="53"/>
        <v>27.400000000000006</v>
      </c>
    </row>
    <row r="495" spans="1:19" x14ac:dyDescent="0.25">
      <c r="A495" s="15" t="s">
        <v>402</v>
      </c>
      <c r="B495" s="34" t="s">
        <v>139</v>
      </c>
      <c r="L495" s="15">
        <f t="shared" si="50"/>
        <v>214</v>
      </c>
      <c r="M495" s="17">
        <f t="shared" si="49"/>
        <v>64.2</v>
      </c>
      <c r="N495" s="17">
        <f t="shared" si="51"/>
        <v>30.799999999999997</v>
      </c>
      <c r="O495" s="17">
        <f t="shared" si="52"/>
        <v>18.479999999999997</v>
      </c>
      <c r="P495" s="17">
        <f t="shared" si="52"/>
        <v>7.6999999999999993</v>
      </c>
      <c r="Q495" s="17">
        <f t="shared" si="52"/>
        <v>4.6199999999999992</v>
      </c>
      <c r="S495" s="17">
        <f t="shared" si="53"/>
        <v>33.400000000000006</v>
      </c>
    </row>
    <row r="496" spans="1:19" x14ac:dyDescent="0.25">
      <c r="A496" s="15" t="s">
        <v>403</v>
      </c>
      <c r="B496" s="39" t="s">
        <v>844</v>
      </c>
      <c r="C496" s="24">
        <v>174</v>
      </c>
      <c r="D496" s="24">
        <v>45</v>
      </c>
      <c r="L496" s="15">
        <f t="shared" si="50"/>
        <v>0</v>
      </c>
      <c r="M496" s="17">
        <f t="shared" si="49"/>
        <v>0</v>
      </c>
      <c r="N496" s="17">
        <f t="shared" si="51"/>
        <v>0</v>
      </c>
      <c r="O496" s="17">
        <f t="shared" si="52"/>
        <v>0</v>
      </c>
      <c r="P496" s="17">
        <f t="shared" si="52"/>
        <v>0</v>
      </c>
      <c r="Q496" s="17">
        <f t="shared" si="52"/>
        <v>0</v>
      </c>
      <c r="S496" s="17">
        <f t="shared" si="53"/>
        <v>0</v>
      </c>
    </row>
    <row r="497" spans="1:19" x14ac:dyDescent="0.25">
      <c r="A497" s="15" t="s">
        <v>404</v>
      </c>
      <c r="B497" s="39" t="s">
        <v>1251</v>
      </c>
      <c r="C497" s="24">
        <v>87</v>
      </c>
      <c r="D497" s="24">
        <v>27</v>
      </c>
      <c r="L497" s="15">
        <f t="shared" si="50"/>
        <v>135</v>
      </c>
      <c r="M497" s="17">
        <f t="shared" si="49"/>
        <v>40.5</v>
      </c>
      <c r="N497" s="17">
        <f t="shared" si="51"/>
        <v>32.9</v>
      </c>
      <c r="O497" s="17">
        <f t="shared" si="52"/>
        <v>19.739999999999998</v>
      </c>
      <c r="P497" s="17">
        <f t="shared" si="52"/>
        <v>8.2249999999999996</v>
      </c>
      <c r="Q497" s="17">
        <f t="shared" si="52"/>
        <v>4.9349999999999996</v>
      </c>
      <c r="S497" s="17">
        <f t="shared" si="53"/>
        <v>7.6000000000000014</v>
      </c>
    </row>
    <row r="498" spans="1:19" x14ac:dyDescent="0.25">
      <c r="A498" s="15" t="s">
        <v>405</v>
      </c>
      <c r="B498" s="39" t="s">
        <v>1073</v>
      </c>
      <c r="C498" s="24">
        <v>103</v>
      </c>
      <c r="D498" s="24">
        <v>24</v>
      </c>
      <c r="L498" s="15">
        <f t="shared" si="50"/>
        <v>57</v>
      </c>
      <c r="M498" s="17">
        <f t="shared" si="49"/>
        <v>17.099999999999998</v>
      </c>
      <c r="N498" s="17">
        <f t="shared" si="51"/>
        <v>14.7</v>
      </c>
      <c r="O498" s="17">
        <f t="shared" si="52"/>
        <v>8.8199999999999985</v>
      </c>
      <c r="P498" s="17">
        <f t="shared" si="52"/>
        <v>3.6749999999999998</v>
      </c>
      <c r="Q498" s="17">
        <f t="shared" si="52"/>
        <v>2.2049999999999996</v>
      </c>
      <c r="S498" s="17">
        <f t="shared" si="53"/>
        <v>2.3999999999999986</v>
      </c>
    </row>
    <row r="499" spans="1:19" x14ac:dyDescent="0.25">
      <c r="A499" s="15" t="s">
        <v>406</v>
      </c>
      <c r="B499" s="34" t="s">
        <v>140</v>
      </c>
      <c r="L499" s="15">
        <f t="shared" si="50"/>
        <v>0</v>
      </c>
      <c r="M499" s="17">
        <f t="shared" si="49"/>
        <v>0</v>
      </c>
      <c r="N499" s="17">
        <f t="shared" si="51"/>
        <v>0</v>
      </c>
      <c r="O499" s="17">
        <f t="shared" si="52"/>
        <v>0</v>
      </c>
      <c r="P499" s="17">
        <f t="shared" si="52"/>
        <v>0</v>
      </c>
      <c r="Q499" s="17">
        <f t="shared" si="52"/>
        <v>0</v>
      </c>
      <c r="S499" s="17">
        <f t="shared" si="53"/>
        <v>0</v>
      </c>
    </row>
    <row r="500" spans="1:19" x14ac:dyDescent="0.25">
      <c r="A500" s="15" t="s">
        <v>514</v>
      </c>
      <c r="B500" s="39" t="s">
        <v>1252</v>
      </c>
      <c r="C500" s="24">
        <v>101</v>
      </c>
      <c r="D500" s="24">
        <v>64</v>
      </c>
      <c r="L500" s="15">
        <f t="shared" si="50"/>
        <v>210</v>
      </c>
      <c r="M500" s="17">
        <f t="shared" si="49"/>
        <v>63</v>
      </c>
      <c r="N500" s="17">
        <f t="shared" si="51"/>
        <v>58.8</v>
      </c>
      <c r="O500" s="17">
        <f t="shared" si="52"/>
        <v>35.279999999999994</v>
      </c>
      <c r="P500" s="17">
        <f t="shared" si="52"/>
        <v>14.7</v>
      </c>
      <c r="Q500" s="17">
        <f t="shared" si="52"/>
        <v>8.8199999999999985</v>
      </c>
      <c r="S500" s="17">
        <f t="shared" si="53"/>
        <v>4.2000000000000028</v>
      </c>
    </row>
    <row r="501" spans="1:19" x14ac:dyDescent="0.25">
      <c r="A501" s="15" t="s">
        <v>407</v>
      </c>
      <c r="B501" s="39" t="s">
        <v>1074</v>
      </c>
      <c r="C501" s="24">
        <v>11</v>
      </c>
      <c r="D501" s="24">
        <v>7</v>
      </c>
      <c r="L501" s="15">
        <f t="shared" si="50"/>
        <v>219</v>
      </c>
      <c r="M501" s="17">
        <f t="shared" si="49"/>
        <v>65.7</v>
      </c>
      <c r="N501" s="17">
        <f t="shared" si="51"/>
        <v>60.199999999999996</v>
      </c>
      <c r="O501" s="17">
        <f t="shared" si="52"/>
        <v>36.119999999999997</v>
      </c>
      <c r="P501" s="17">
        <f t="shared" si="52"/>
        <v>15.049999999999999</v>
      </c>
      <c r="Q501" s="17">
        <f t="shared" si="52"/>
        <v>9.0299999999999994</v>
      </c>
      <c r="S501" s="17">
        <f t="shared" si="53"/>
        <v>5.5000000000000071</v>
      </c>
    </row>
    <row r="502" spans="1:19" x14ac:dyDescent="0.25">
      <c r="A502" s="15" t="s">
        <v>408</v>
      </c>
      <c r="B502" s="34" t="s">
        <v>141</v>
      </c>
      <c r="L502" s="15">
        <f t="shared" si="50"/>
        <v>0</v>
      </c>
      <c r="M502" s="17">
        <f t="shared" si="49"/>
        <v>0</v>
      </c>
      <c r="N502" s="17">
        <f t="shared" si="51"/>
        <v>0</v>
      </c>
      <c r="O502" s="17">
        <f t="shared" si="52"/>
        <v>0</v>
      </c>
      <c r="P502" s="17">
        <f t="shared" si="52"/>
        <v>0</v>
      </c>
      <c r="Q502" s="17">
        <f t="shared" si="52"/>
        <v>0</v>
      </c>
      <c r="S502" s="17">
        <f t="shared" si="53"/>
        <v>0</v>
      </c>
    </row>
    <row r="503" spans="1:19" x14ac:dyDescent="0.25">
      <c r="A503" s="15" t="s">
        <v>409</v>
      </c>
      <c r="B503" s="39" t="s">
        <v>845</v>
      </c>
      <c r="C503" s="24">
        <v>102</v>
      </c>
      <c r="D503" s="24">
        <v>60</v>
      </c>
      <c r="L503" s="15">
        <f t="shared" si="50"/>
        <v>153</v>
      </c>
      <c r="M503" s="17">
        <f t="shared" si="49"/>
        <v>45.9</v>
      </c>
      <c r="N503" s="17">
        <f t="shared" si="51"/>
        <v>38.5</v>
      </c>
      <c r="O503" s="17">
        <f t="shared" si="52"/>
        <v>23.099999999999998</v>
      </c>
      <c r="P503" s="17">
        <f t="shared" si="52"/>
        <v>9.625</v>
      </c>
      <c r="Q503" s="17">
        <f t="shared" si="52"/>
        <v>5.7749999999999995</v>
      </c>
      <c r="S503" s="17">
        <f t="shared" si="53"/>
        <v>7.3999999999999986</v>
      </c>
    </row>
    <row r="504" spans="1:19" x14ac:dyDescent="0.25">
      <c r="A504" s="15" t="s">
        <v>410</v>
      </c>
      <c r="B504" s="39" t="s">
        <v>1075</v>
      </c>
      <c r="C504" s="24">
        <v>116</v>
      </c>
      <c r="D504" s="24">
        <v>39</v>
      </c>
      <c r="L504" s="15">
        <f t="shared" si="50"/>
        <v>121</v>
      </c>
      <c r="M504" s="17">
        <f t="shared" si="49"/>
        <v>36.299999999999997</v>
      </c>
      <c r="N504" s="17">
        <f t="shared" si="51"/>
        <v>16.099999999999998</v>
      </c>
      <c r="O504" s="17">
        <f t="shared" si="52"/>
        <v>9.6599999999999984</v>
      </c>
      <c r="P504" s="17">
        <f t="shared" si="52"/>
        <v>4.0249999999999995</v>
      </c>
      <c r="Q504" s="17">
        <f t="shared" si="52"/>
        <v>2.4149999999999996</v>
      </c>
      <c r="S504" s="17">
        <f t="shared" si="53"/>
        <v>20.2</v>
      </c>
    </row>
    <row r="505" spans="1:19" x14ac:dyDescent="0.25">
      <c r="A505" s="15" t="s">
        <v>411</v>
      </c>
      <c r="B505" s="34" t="s">
        <v>630</v>
      </c>
      <c r="L505" s="15">
        <f t="shared" si="50"/>
        <v>304</v>
      </c>
      <c r="M505" s="17">
        <f t="shared" si="49"/>
        <v>91.2</v>
      </c>
      <c r="N505" s="17">
        <f t="shared" si="51"/>
        <v>52.5</v>
      </c>
      <c r="O505" s="17">
        <f t="shared" si="52"/>
        <v>31.5</v>
      </c>
      <c r="P505" s="17">
        <f t="shared" si="52"/>
        <v>13.125</v>
      </c>
      <c r="Q505" s="17">
        <f t="shared" si="52"/>
        <v>7.875</v>
      </c>
      <c r="S505" s="17">
        <f t="shared" si="53"/>
        <v>38.700000000000003</v>
      </c>
    </row>
    <row r="506" spans="1:19" x14ac:dyDescent="0.25">
      <c r="A506" s="15" t="s">
        <v>412</v>
      </c>
      <c r="B506" s="39" t="s">
        <v>846</v>
      </c>
      <c r="C506" s="24">
        <v>182</v>
      </c>
      <c r="D506" s="24">
        <v>68</v>
      </c>
      <c r="L506" s="15">
        <f t="shared" si="50"/>
        <v>0</v>
      </c>
      <c r="M506" s="17">
        <f t="shared" si="49"/>
        <v>0</v>
      </c>
      <c r="N506" s="17">
        <f t="shared" si="51"/>
        <v>0</v>
      </c>
      <c r="O506" s="17">
        <f t="shared" si="52"/>
        <v>0</v>
      </c>
      <c r="P506" s="17">
        <f t="shared" si="52"/>
        <v>0</v>
      </c>
      <c r="Q506" s="17">
        <f t="shared" si="52"/>
        <v>0</v>
      </c>
      <c r="S506" s="17">
        <f t="shared" si="53"/>
        <v>0</v>
      </c>
    </row>
    <row r="507" spans="1:19" x14ac:dyDescent="0.25">
      <c r="A507" s="15" t="s">
        <v>413</v>
      </c>
      <c r="B507" s="39" t="s">
        <v>1076</v>
      </c>
      <c r="C507" s="24">
        <v>170</v>
      </c>
      <c r="D507" s="24">
        <v>44</v>
      </c>
      <c r="L507" s="15">
        <f t="shared" si="50"/>
        <v>384</v>
      </c>
      <c r="M507" s="17">
        <f t="shared" si="49"/>
        <v>115.19999999999999</v>
      </c>
      <c r="N507" s="17">
        <f t="shared" si="51"/>
        <v>96.6</v>
      </c>
      <c r="O507" s="17">
        <f t="shared" si="52"/>
        <v>57.959999999999994</v>
      </c>
      <c r="P507" s="17">
        <f t="shared" si="52"/>
        <v>24.15</v>
      </c>
      <c r="Q507" s="17">
        <f t="shared" si="52"/>
        <v>14.489999999999998</v>
      </c>
      <c r="S507" s="17">
        <f t="shared" si="53"/>
        <v>18.599999999999994</v>
      </c>
    </row>
    <row r="508" spans="1:19" x14ac:dyDescent="0.25">
      <c r="A508" s="15" t="s">
        <v>414</v>
      </c>
      <c r="B508" s="34" t="s">
        <v>143</v>
      </c>
      <c r="L508" s="15">
        <f t="shared" si="50"/>
        <v>140</v>
      </c>
      <c r="M508" s="17">
        <f t="shared" si="49"/>
        <v>42</v>
      </c>
      <c r="N508" s="17">
        <f t="shared" si="51"/>
        <v>46.199999999999996</v>
      </c>
      <c r="O508" s="17">
        <f t="shared" si="52"/>
        <v>27.719999999999995</v>
      </c>
      <c r="P508" s="17">
        <f t="shared" si="52"/>
        <v>11.549999999999999</v>
      </c>
      <c r="Q508" s="17">
        <f t="shared" si="52"/>
        <v>6.9299999999999988</v>
      </c>
      <c r="S508" s="17">
        <f t="shared" si="53"/>
        <v>-4.1999999999999957</v>
      </c>
    </row>
    <row r="509" spans="1:19" x14ac:dyDescent="0.25">
      <c r="A509" s="15" t="s">
        <v>415</v>
      </c>
      <c r="B509" s="39" t="s">
        <v>847</v>
      </c>
      <c r="C509" s="24">
        <v>88</v>
      </c>
      <c r="D509" s="24">
        <v>47</v>
      </c>
      <c r="L509" s="15">
        <f t="shared" si="50"/>
        <v>0</v>
      </c>
      <c r="M509" s="17">
        <f t="shared" si="49"/>
        <v>0</v>
      </c>
      <c r="N509" s="17">
        <f t="shared" si="51"/>
        <v>0</v>
      </c>
      <c r="O509" s="17">
        <f t="shared" si="52"/>
        <v>0</v>
      </c>
      <c r="P509" s="17">
        <f t="shared" si="52"/>
        <v>0</v>
      </c>
      <c r="Q509" s="17">
        <f t="shared" si="52"/>
        <v>0</v>
      </c>
      <c r="S509" s="17">
        <f t="shared" si="53"/>
        <v>0</v>
      </c>
    </row>
    <row r="510" spans="1:19" x14ac:dyDescent="0.25">
      <c r="A510" s="15" t="s">
        <v>194</v>
      </c>
      <c r="B510" s="39" t="s">
        <v>1077</v>
      </c>
      <c r="C510" s="24">
        <v>36</v>
      </c>
      <c r="D510" s="24">
        <v>21</v>
      </c>
      <c r="L510" s="15">
        <f t="shared" si="50"/>
        <v>323</v>
      </c>
      <c r="M510" s="17">
        <f t="shared" si="49"/>
        <v>96.899999999999991</v>
      </c>
      <c r="N510" s="17">
        <f t="shared" si="51"/>
        <v>68.599999999999994</v>
      </c>
      <c r="O510" s="17">
        <f t="shared" si="52"/>
        <v>41.16</v>
      </c>
      <c r="P510" s="17">
        <f t="shared" si="52"/>
        <v>17.149999999999999</v>
      </c>
      <c r="Q510" s="17">
        <f t="shared" si="52"/>
        <v>10.29</v>
      </c>
      <c r="S510" s="17">
        <f t="shared" si="53"/>
        <v>28.299999999999997</v>
      </c>
    </row>
    <row r="511" spans="1:19" x14ac:dyDescent="0.25">
      <c r="A511" s="15" t="s">
        <v>149</v>
      </c>
      <c r="B511" s="34" t="s">
        <v>144</v>
      </c>
      <c r="L511" s="15">
        <f t="shared" si="50"/>
        <v>125</v>
      </c>
      <c r="M511" s="17">
        <f t="shared" si="49"/>
        <v>37.5</v>
      </c>
      <c r="N511" s="17">
        <f t="shared" si="51"/>
        <v>27.299999999999997</v>
      </c>
      <c r="O511" s="17">
        <f t="shared" si="52"/>
        <v>16.38</v>
      </c>
      <c r="P511" s="17">
        <f t="shared" si="52"/>
        <v>6.8249999999999993</v>
      </c>
      <c r="Q511" s="17">
        <f t="shared" si="52"/>
        <v>4.0949999999999998</v>
      </c>
      <c r="S511" s="17">
        <f t="shared" si="53"/>
        <v>10.200000000000003</v>
      </c>
    </row>
    <row r="512" spans="1:19" x14ac:dyDescent="0.25">
      <c r="A512" s="15" t="s">
        <v>416</v>
      </c>
      <c r="B512" s="39" t="s">
        <v>848</v>
      </c>
      <c r="C512" s="24">
        <v>126</v>
      </c>
      <c r="D512" s="24">
        <v>84</v>
      </c>
      <c r="L512" s="15">
        <f t="shared" si="50"/>
        <v>136</v>
      </c>
      <c r="M512" s="17">
        <f t="shared" si="49"/>
        <v>40.799999999999997</v>
      </c>
      <c r="N512" s="17">
        <f t="shared" si="51"/>
        <v>25.9</v>
      </c>
      <c r="O512" s="17">
        <f t="shared" si="52"/>
        <v>15.54</v>
      </c>
      <c r="P512" s="17">
        <f t="shared" si="52"/>
        <v>6.4749999999999996</v>
      </c>
      <c r="Q512" s="17">
        <f t="shared" si="52"/>
        <v>3.8849999999999998</v>
      </c>
      <c r="S512" s="17">
        <f t="shared" si="53"/>
        <v>14.899999999999999</v>
      </c>
    </row>
    <row r="513" spans="1:19" x14ac:dyDescent="0.25">
      <c r="A513" s="15" t="s">
        <v>194</v>
      </c>
      <c r="B513" s="39" t="s">
        <v>1078</v>
      </c>
      <c r="C513" s="24">
        <v>133</v>
      </c>
      <c r="D513" s="24">
        <v>86</v>
      </c>
      <c r="L513" s="15">
        <f t="shared" si="50"/>
        <v>122</v>
      </c>
      <c r="M513" s="17">
        <f t="shared" si="49"/>
        <v>36.6</v>
      </c>
      <c r="N513" s="17">
        <f t="shared" si="51"/>
        <v>35.699999999999996</v>
      </c>
      <c r="O513" s="17">
        <f t="shared" si="52"/>
        <v>21.419999999999998</v>
      </c>
      <c r="P513" s="17">
        <f t="shared" si="52"/>
        <v>8.9249999999999989</v>
      </c>
      <c r="Q513" s="17">
        <f t="shared" si="52"/>
        <v>5.3549999999999995</v>
      </c>
      <c r="S513" s="17">
        <f t="shared" si="53"/>
        <v>0.90000000000000568</v>
      </c>
    </row>
    <row r="514" spans="1:19" x14ac:dyDescent="0.25">
      <c r="A514" s="15" t="s">
        <v>151</v>
      </c>
      <c r="B514" s="34" t="s">
        <v>577</v>
      </c>
      <c r="L514" s="15">
        <f t="shared" si="50"/>
        <v>148</v>
      </c>
      <c r="M514" s="17">
        <f t="shared" si="49"/>
        <v>44.4</v>
      </c>
      <c r="N514" s="17">
        <f t="shared" si="51"/>
        <v>39.199999999999996</v>
      </c>
      <c r="O514" s="17">
        <f t="shared" si="52"/>
        <v>23.519999999999996</v>
      </c>
      <c r="P514" s="17">
        <f t="shared" si="52"/>
        <v>9.7999999999999989</v>
      </c>
      <c r="Q514" s="17">
        <f t="shared" si="52"/>
        <v>5.879999999999999</v>
      </c>
      <c r="S514" s="17">
        <f t="shared" si="53"/>
        <v>5.2000000000000028</v>
      </c>
    </row>
    <row r="515" spans="1:19" x14ac:dyDescent="0.25">
      <c r="A515" s="15" t="s">
        <v>418</v>
      </c>
      <c r="B515" s="39" t="s">
        <v>735</v>
      </c>
      <c r="C515" s="24">
        <v>98</v>
      </c>
      <c r="D515" s="24">
        <v>55</v>
      </c>
      <c r="L515" s="15">
        <f t="shared" si="50"/>
        <v>119</v>
      </c>
      <c r="M515" s="17">
        <f t="shared" si="49"/>
        <v>35.699999999999996</v>
      </c>
      <c r="N515" s="17">
        <f t="shared" si="51"/>
        <v>26.599999999999998</v>
      </c>
      <c r="O515" s="17">
        <f t="shared" si="52"/>
        <v>15.959999999999997</v>
      </c>
      <c r="P515" s="17">
        <f t="shared" si="52"/>
        <v>6.6499999999999995</v>
      </c>
      <c r="Q515" s="17">
        <f t="shared" si="52"/>
        <v>3.9899999999999993</v>
      </c>
      <c r="S515" s="17">
        <f t="shared" si="53"/>
        <v>9.0999999999999979</v>
      </c>
    </row>
    <row r="516" spans="1:19" x14ac:dyDescent="0.25">
      <c r="A516" s="15" t="s">
        <v>194</v>
      </c>
      <c r="B516" s="39" t="s">
        <v>1079</v>
      </c>
      <c r="C516" s="24">
        <v>98</v>
      </c>
      <c r="D516" s="24">
        <v>23</v>
      </c>
      <c r="L516" s="15">
        <f t="shared" si="50"/>
        <v>180</v>
      </c>
      <c r="M516" s="17">
        <f t="shared" si="49"/>
        <v>54</v>
      </c>
      <c r="N516" s="17">
        <f t="shared" si="51"/>
        <v>56.699999999999996</v>
      </c>
      <c r="O516" s="17">
        <f t="shared" si="52"/>
        <v>34.019999999999996</v>
      </c>
      <c r="P516" s="17">
        <f t="shared" si="52"/>
        <v>14.174999999999999</v>
      </c>
      <c r="Q516" s="17">
        <f t="shared" si="52"/>
        <v>8.504999999999999</v>
      </c>
      <c r="S516" s="17">
        <f t="shared" si="53"/>
        <v>-2.6999999999999957</v>
      </c>
    </row>
    <row r="517" spans="1:19" x14ac:dyDescent="0.25">
      <c r="A517" s="15" t="s">
        <v>152</v>
      </c>
      <c r="B517" s="34" t="s">
        <v>513</v>
      </c>
      <c r="C517" s="24">
        <v>229</v>
      </c>
      <c r="D517" s="24">
        <v>75</v>
      </c>
      <c r="L517" s="15">
        <f t="shared" si="50"/>
        <v>103</v>
      </c>
      <c r="M517" s="17">
        <f t="shared" ref="M517:M580" si="54">$M$4*L517</f>
        <v>30.9</v>
      </c>
      <c r="N517" s="17">
        <f t="shared" si="51"/>
        <v>32.199999999999996</v>
      </c>
      <c r="O517" s="17">
        <f t="shared" si="52"/>
        <v>19.319999999999997</v>
      </c>
      <c r="P517" s="17">
        <f t="shared" si="52"/>
        <v>8.0499999999999989</v>
      </c>
      <c r="Q517" s="17">
        <f t="shared" si="52"/>
        <v>4.8299999999999992</v>
      </c>
      <c r="S517" s="17">
        <f t="shared" si="53"/>
        <v>-1.2999999999999972</v>
      </c>
    </row>
    <row r="518" spans="1:19" x14ac:dyDescent="0.25">
      <c r="A518" s="15" t="s">
        <v>525</v>
      </c>
      <c r="B518" s="34" t="s">
        <v>146</v>
      </c>
      <c r="L518" s="15">
        <f t="shared" si="50"/>
        <v>116</v>
      </c>
      <c r="M518" s="17">
        <f t="shared" si="54"/>
        <v>34.799999999999997</v>
      </c>
      <c r="N518" s="17">
        <f t="shared" si="51"/>
        <v>25.9</v>
      </c>
      <c r="O518" s="17">
        <f t="shared" si="52"/>
        <v>15.54</v>
      </c>
      <c r="P518" s="17">
        <f t="shared" si="52"/>
        <v>6.4749999999999996</v>
      </c>
      <c r="Q518" s="17">
        <f t="shared" si="52"/>
        <v>3.8849999999999998</v>
      </c>
      <c r="S518" s="17">
        <f t="shared" si="53"/>
        <v>8.8999999999999986</v>
      </c>
    </row>
    <row r="519" spans="1:19" x14ac:dyDescent="0.25">
      <c r="A519" s="15" t="s">
        <v>419</v>
      </c>
      <c r="B519" s="39" t="s">
        <v>850</v>
      </c>
      <c r="C519" s="24">
        <v>246</v>
      </c>
      <c r="D519" s="24">
        <v>138</v>
      </c>
      <c r="L519" s="15">
        <f t="shared" si="50"/>
        <v>170</v>
      </c>
      <c r="M519" s="17">
        <f t="shared" si="54"/>
        <v>51</v>
      </c>
      <c r="N519" s="17">
        <f t="shared" si="51"/>
        <v>54.599999999999994</v>
      </c>
      <c r="O519" s="17">
        <f t="shared" si="52"/>
        <v>32.76</v>
      </c>
      <c r="P519" s="17">
        <f t="shared" si="52"/>
        <v>13.649999999999999</v>
      </c>
      <c r="Q519" s="17">
        <f t="shared" si="52"/>
        <v>8.19</v>
      </c>
      <c r="S519" s="17">
        <f t="shared" si="53"/>
        <v>-3.5999999999999943</v>
      </c>
    </row>
    <row r="520" spans="1:19" x14ac:dyDescent="0.25">
      <c r="A520" s="15" t="s">
        <v>194</v>
      </c>
      <c r="B520" s="39" t="s">
        <v>851</v>
      </c>
      <c r="C520" s="24">
        <v>74</v>
      </c>
      <c r="D520" s="24">
        <v>66</v>
      </c>
      <c r="L520" s="15">
        <f t="shared" ref="L520:L583" si="55">SUM(C532:D532)</f>
        <v>119</v>
      </c>
      <c r="M520" s="17">
        <f t="shared" si="54"/>
        <v>35.699999999999996</v>
      </c>
      <c r="N520" s="17">
        <f t="shared" ref="N520:N583" si="56">N$4*D532</f>
        <v>26.599999999999998</v>
      </c>
      <c r="O520" s="17">
        <f t="shared" si="52"/>
        <v>15.959999999999997</v>
      </c>
      <c r="P520" s="17">
        <f t="shared" si="52"/>
        <v>6.6499999999999995</v>
      </c>
      <c r="Q520" s="17">
        <f t="shared" si="52"/>
        <v>3.9899999999999993</v>
      </c>
      <c r="S520" s="17">
        <f t="shared" si="53"/>
        <v>9.0999999999999979</v>
      </c>
    </row>
    <row r="521" spans="1:19" x14ac:dyDescent="0.25">
      <c r="A521" s="15" t="s">
        <v>153</v>
      </c>
      <c r="B521" s="34" t="s">
        <v>633</v>
      </c>
      <c r="L521" s="15">
        <f t="shared" si="55"/>
        <v>172</v>
      </c>
      <c r="M521" s="17">
        <f t="shared" si="54"/>
        <v>51.6</v>
      </c>
      <c r="N521" s="17">
        <f t="shared" si="56"/>
        <v>37.799999999999997</v>
      </c>
      <c r="O521" s="17">
        <f t="shared" si="52"/>
        <v>22.679999999999996</v>
      </c>
      <c r="P521" s="17">
        <f t="shared" si="52"/>
        <v>9.4499999999999993</v>
      </c>
      <c r="Q521" s="17">
        <f t="shared" si="52"/>
        <v>5.669999999999999</v>
      </c>
      <c r="S521" s="17">
        <f t="shared" si="53"/>
        <v>13.800000000000004</v>
      </c>
    </row>
    <row r="522" spans="1:19" x14ac:dyDescent="0.25">
      <c r="A522" s="15" t="s">
        <v>526</v>
      </c>
      <c r="B522" s="39" t="s">
        <v>853</v>
      </c>
      <c r="C522" s="24">
        <v>225</v>
      </c>
      <c r="D522" s="24">
        <v>98</v>
      </c>
      <c r="L522" s="15">
        <f t="shared" si="55"/>
        <v>144</v>
      </c>
      <c r="M522" s="17">
        <f t="shared" si="54"/>
        <v>43.199999999999996</v>
      </c>
      <c r="N522" s="17">
        <f t="shared" si="56"/>
        <v>32.199999999999996</v>
      </c>
      <c r="O522" s="17">
        <f t="shared" si="52"/>
        <v>19.319999999999997</v>
      </c>
      <c r="P522" s="17">
        <f t="shared" si="52"/>
        <v>8.0499999999999989</v>
      </c>
      <c r="Q522" s="17">
        <f t="shared" si="52"/>
        <v>4.8299999999999992</v>
      </c>
      <c r="S522" s="17">
        <f t="shared" si="53"/>
        <v>11</v>
      </c>
    </row>
    <row r="523" spans="1:19" x14ac:dyDescent="0.25">
      <c r="A523" s="15" t="s">
        <v>194</v>
      </c>
      <c r="B523" s="39" t="s">
        <v>854</v>
      </c>
      <c r="C523" s="24">
        <v>86</v>
      </c>
      <c r="D523" s="24">
        <v>39</v>
      </c>
      <c r="L523" s="15">
        <f t="shared" si="55"/>
        <v>119</v>
      </c>
      <c r="M523" s="17">
        <f t="shared" si="54"/>
        <v>35.699999999999996</v>
      </c>
      <c r="N523" s="17">
        <f t="shared" si="56"/>
        <v>26.599999999999998</v>
      </c>
      <c r="O523" s="17">
        <f t="shared" si="52"/>
        <v>15.959999999999997</v>
      </c>
      <c r="P523" s="17">
        <f t="shared" si="52"/>
        <v>6.6499999999999995</v>
      </c>
      <c r="Q523" s="17">
        <f t="shared" si="52"/>
        <v>3.9899999999999993</v>
      </c>
      <c r="S523" s="17">
        <f t="shared" si="53"/>
        <v>9.0999999999999979</v>
      </c>
    </row>
    <row r="524" spans="1:19" x14ac:dyDescent="0.25">
      <c r="A524" s="15" t="s">
        <v>154</v>
      </c>
      <c r="B524" s="39" t="s">
        <v>855</v>
      </c>
      <c r="C524" s="24">
        <v>99</v>
      </c>
      <c r="D524" s="24">
        <v>37</v>
      </c>
      <c r="L524" s="15">
        <f t="shared" si="55"/>
        <v>161</v>
      </c>
      <c r="M524" s="17">
        <f t="shared" si="54"/>
        <v>48.3</v>
      </c>
      <c r="N524" s="17">
        <f t="shared" si="56"/>
        <v>32.199999999999996</v>
      </c>
      <c r="O524" s="17">
        <f t="shared" si="52"/>
        <v>19.319999999999997</v>
      </c>
      <c r="P524" s="17">
        <f t="shared" si="52"/>
        <v>8.0499999999999989</v>
      </c>
      <c r="Q524" s="17">
        <f t="shared" si="52"/>
        <v>4.8299999999999992</v>
      </c>
      <c r="S524" s="17">
        <f t="shared" si="53"/>
        <v>16.100000000000001</v>
      </c>
    </row>
    <row r="525" spans="1:19" x14ac:dyDescent="0.25">
      <c r="A525" s="15" t="s">
        <v>420</v>
      </c>
      <c r="B525" s="39" t="s">
        <v>856</v>
      </c>
      <c r="C525" s="24">
        <v>71</v>
      </c>
      <c r="D525" s="24">
        <v>51</v>
      </c>
      <c r="L525" s="15">
        <f t="shared" si="55"/>
        <v>290</v>
      </c>
      <c r="M525" s="17">
        <f t="shared" si="54"/>
        <v>87</v>
      </c>
      <c r="N525" s="17">
        <f t="shared" si="56"/>
        <v>62.999999999999993</v>
      </c>
      <c r="O525" s="17">
        <f t="shared" si="52"/>
        <v>37.799999999999997</v>
      </c>
      <c r="P525" s="17">
        <f t="shared" si="52"/>
        <v>15.749999999999998</v>
      </c>
      <c r="Q525" s="17">
        <f t="shared" si="52"/>
        <v>9.4499999999999993</v>
      </c>
      <c r="S525" s="17">
        <f t="shared" si="53"/>
        <v>24.000000000000007</v>
      </c>
    </row>
    <row r="526" spans="1:19" x14ac:dyDescent="0.25">
      <c r="A526" s="15" t="s">
        <v>194</v>
      </c>
      <c r="B526" s="39" t="s">
        <v>857</v>
      </c>
      <c r="C526" s="24">
        <v>92</v>
      </c>
      <c r="D526" s="24">
        <v>56</v>
      </c>
      <c r="L526" s="15">
        <f t="shared" si="55"/>
        <v>125</v>
      </c>
      <c r="M526" s="17">
        <f t="shared" si="54"/>
        <v>37.5</v>
      </c>
      <c r="N526" s="17">
        <f t="shared" si="56"/>
        <v>27.299999999999997</v>
      </c>
      <c r="O526" s="17">
        <f t="shared" si="52"/>
        <v>16.38</v>
      </c>
      <c r="P526" s="17">
        <f t="shared" si="52"/>
        <v>6.8249999999999993</v>
      </c>
      <c r="Q526" s="17">
        <f t="shared" si="52"/>
        <v>4.0949999999999998</v>
      </c>
      <c r="S526" s="17">
        <f t="shared" si="53"/>
        <v>10.200000000000003</v>
      </c>
    </row>
    <row r="527" spans="1:19" x14ac:dyDescent="0.25">
      <c r="A527" s="15" t="s">
        <v>155</v>
      </c>
      <c r="B527" s="39" t="s">
        <v>858</v>
      </c>
      <c r="C527" s="24">
        <v>81</v>
      </c>
      <c r="D527" s="24">
        <v>38</v>
      </c>
      <c r="L527" s="15">
        <f t="shared" si="55"/>
        <v>126</v>
      </c>
      <c r="M527" s="17">
        <f t="shared" si="54"/>
        <v>37.799999999999997</v>
      </c>
      <c r="N527" s="17">
        <f t="shared" si="56"/>
        <v>29.4</v>
      </c>
      <c r="O527" s="17">
        <f t="shared" si="52"/>
        <v>17.639999999999997</v>
      </c>
      <c r="P527" s="17">
        <f t="shared" si="52"/>
        <v>7.35</v>
      </c>
      <c r="Q527" s="17">
        <f t="shared" si="52"/>
        <v>4.4099999999999993</v>
      </c>
      <c r="S527" s="17">
        <f t="shared" si="53"/>
        <v>8.3999999999999986</v>
      </c>
    </row>
    <row r="528" spans="1:19" x14ac:dyDescent="0.25">
      <c r="A528" s="15" t="s">
        <v>421</v>
      </c>
      <c r="B528" s="39" t="s">
        <v>859</v>
      </c>
      <c r="C528" s="24">
        <v>99</v>
      </c>
      <c r="D528" s="24">
        <v>81</v>
      </c>
      <c r="L528" s="15">
        <f t="shared" si="55"/>
        <v>82</v>
      </c>
      <c r="M528" s="17">
        <f t="shared" si="54"/>
        <v>24.599999999999998</v>
      </c>
      <c r="N528" s="17">
        <f t="shared" si="56"/>
        <v>20.299999999999997</v>
      </c>
      <c r="O528" s="17">
        <f t="shared" si="52"/>
        <v>12.179999999999998</v>
      </c>
      <c r="P528" s="17">
        <f t="shared" si="52"/>
        <v>5.0749999999999993</v>
      </c>
      <c r="Q528" s="17">
        <f t="shared" si="52"/>
        <v>3.0449999999999995</v>
      </c>
      <c r="S528" s="17">
        <f t="shared" si="53"/>
        <v>4.3000000000000007</v>
      </c>
    </row>
    <row r="529" spans="1:19" x14ac:dyDescent="0.25">
      <c r="A529" s="15" t="s">
        <v>194</v>
      </c>
      <c r="B529" s="39" t="s">
        <v>860</v>
      </c>
      <c r="C529" s="24">
        <v>57</v>
      </c>
      <c r="D529" s="24">
        <v>46</v>
      </c>
      <c r="L529" s="15">
        <f t="shared" si="55"/>
        <v>0</v>
      </c>
      <c r="M529" s="17">
        <f t="shared" si="54"/>
        <v>0</v>
      </c>
      <c r="N529" s="17">
        <f t="shared" si="56"/>
        <v>0</v>
      </c>
      <c r="O529" s="17">
        <f t="shared" si="52"/>
        <v>0</v>
      </c>
      <c r="P529" s="17">
        <f t="shared" si="52"/>
        <v>0</v>
      </c>
      <c r="Q529" s="17">
        <f t="shared" si="52"/>
        <v>0</v>
      </c>
      <c r="S529" s="17">
        <f t="shared" si="53"/>
        <v>0</v>
      </c>
    </row>
    <row r="530" spans="1:19" x14ac:dyDescent="0.25">
      <c r="A530" s="15" t="s">
        <v>422</v>
      </c>
      <c r="B530" s="39" t="s">
        <v>861</v>
      </c>
      <c r="C530" s="24">
        <v>79</v>
      </c>
      <c r="D530" s="24">
        <v>37</v>
      </c>
      <c r="L530" s="15">
        <f t="shared" si="55"/>
        <v>216</v>
      </c>
      <c r="M530" s="17">
        <f t="shared" si="54"/>
        <v>64.8</v>
      </c>
      <c r="N530" s="17">
        <f t="shared" si="56"/>
        <v>38.5</v>
      </c>
      <c r="O530" s="17">
        <f t="shared" si="52"/>
        <v>23.099999999999998</v>
      </c>
      <c r="P530" s="17">
        <f t="shared" si="52"/>
        <v>9.625</v>
      </c>
      <c r="Q530" s="17">
        <f t="shared" si="52"/>
        <v>5.7749999999999995</v>
      </c>
      <c r="S530" s="17">
        <f t="shared" si="53"/>
        <v>26.299999999999997</v>
      </c>
    </row>
    <row r="531" spans="1:19" x14ac:dyDescent="0.25">
      <c r="A531" s="15" t="s">
        <v>156</v>
      </c>
      <c r="B531" s="39" t="s">
        <v>862</v>
      </c>
      <c r="C531" s="24">
        <v>92</v>
      </c>
      <c r="D531" s="24">
        <v>78</v>
      </c>
      <c r="L531" s="15">
        <f t="shared" si="55"/>
        <v>189</v>
      </c>
      <c r="M531" s="17">
        <f t="shared" si="54"/>
        <v>56.699999999999996</v>
      </c>
      <c r="N531" s="17">
        <f t="shared" si="56"/>
        <v>27.299999999999997</v>
      </c>
      <c r="O531" s="17">
        <f t="shared" si="52"/>
        <v>16.38</v>
      </c>
      <c r="P531" s="17">
        <f t="shared" si="52"/>
        <v>6.8249999999999993</v>
      </c>
      <c r="Q531" s="17">
        <f t="shared" si="52"/>
        <v>4.0949999999999998</v>
      </c>
      <c r="S531" s="17">
        <f t="shared" si="53"/>
        <v>29.4</v>
      </c>
    </row>
    <row r="532" spans="1:19" x14ac:dyDescent="0.25">
      <c r="A532" s="15" t="s">
        <v>423</v>
      </c>
      <c r="B532" s="39" t="s">
        <v>863</v>
      </c>
      <c r="C532" s="24">
        <v>81</v>
      </c>
      <c r="D532" s="24">
        <v>38</v>
      </c>
      <c r="L532" s="15">
        <f t="shared" si="55"/>
        <v>0</v>
      </c>
      <c r="M532" s="17">
        <f t="shared" si="54"/>
        <v>0</v>
      </c>
      <c r="N532" s="17">
        <f t="shared" si="56"/>
        <v>0</v>
      </c>
      <c r="O532" s="17">
        <f t="shared" si="52"/>
        <v>0</v>
      </c>
      <c r="P532" s="17">
        <f t="shared" si="52"/>
        <v>0</v>
      </c>
      <c r="Q532" s="17">
        <f t="shared" si="52"/>
        <v>0</v>
      </c>
      <c r="S532" s="17">
        <f t="shared" si="53"/>
        <v>0</v>
      </c>
    </row>
    <row r="533" spans="1:19" x14ac:dyDescent="0.25">
      <c r="A533" s="15" t="s">
        <v>194</v>
      </c>
      <c r="B533" s="39" t="s">
        <v>864</v>
      </c>
      <c r="C533" s="24">
        <v>118</v>
      </c>
      <c r="D533" s="24">
        <v>54</v>
      </c>
      <c r="L533" s="15">
        <f t="shared" si="55"/>
        <v>181</v>
      </c>
      <c r="M533" s="17">
        <f t="shared" si="54"/>
        <v>54.3</v>
      </c>
      <c r="N533" s="17">
        <f t="shared" si="56"/>
        <v>39.199999999999996</v>
      </c>
      <c r="O533" s="17">
        <f t="shared" si="52"/>
        <v>23.519999999999996</v>
      </c>
      <c r="P533" s="17">
        <f t="shared" si="52"/>
        <v>9.7999999999999989</v>
      </c>
      <c r="Q533" s="17">
        <f t="shared" si="52"/>
        <v>5.879999999999999</v>
      </c>
      <c r="S533" s="17">
        <f t="shared" si="53"/>
        <v>15.100000000000001</v>
      </c>
    </row>
    <row r="534" spans="1:19" x14ac:dyDescent="0.25">
      <c r="A534" s="15" t="s">
        <v>424</v>
      </c>
      <c r="B534" s="39" t="s">
        <v>865</v>
      </c>
      <c r="C534" s="24">
        <v>98</v>
      </c>
      <c r="D534" s="24">
        <v>46</v>
      </c>
      <c r="L534" s="15">
        <f t="shared" si="55"/>
        <v>191</v>
      </c>
      <c r="M534" s="17">
        <f t="shared" si="54"/>
        <v>57.3</v>
      </c>
      <c r="N534" s="17">
        <f t="shared" si="56"/>
        <v>39.199999999999996</v>
      </c>
      <c r="O534" s="17">
        <f t="shared" si="52"/>
        <v>23.519999999999996</v>
      </c>
      <c r="P534" s="17">
        <f t="shared" si="52"/>
        <v>9.7999999999999989</v>
      </c>
      <c r="Q534" s="17">
        <f t="shared" si="52"/>
        <v>5.879999999999999</v>
      </c>
      <c r="S534" s="17">
        <f t="shared" si="53"/>
        <v>18.100000000000001</v>
      </c>
    </row>
    <row r="535" spans="1:19" x14ac:dyDescent="0.25">
      <c r="A535" s="15" t="s">
        <v>158</v>
      </c>
      <c r="B535" s="39" t="s">
        <v>866</v>
      </c>
      <c r="C535" s="24">
        <v>81</v>
      </c>
      <c r="D535" s="24">
        <v>38</v>
      </c>
      <c r="L535" s="15">
        <f t="shared" si="55"/>
        <v>0</v>
      </c>
      <c r="M535" s="17">
        <f t="shared" si="54"/>
        <v>0</v>
      </c>
      <c r="N535" s="17">
        <f t="shared" si="56"/>
        <v>0</v>
      </c>
      <c r="O535" s="17">
        <f t="shared" si="52"/>
        <v>0</v>
      </c>
      <c r="P535" s="17">
        <f t="shared" si="52"/>
        <v>0</v>
      </c>
      <c r="Q535" s="17">
        <f t="shared" si="52"/>
        <v>0</v>
      </c>
      <c r="S535" s="17">
        <f t="shared" si="53"/>
        <v>0</v>
      </c>
    </row>
    <row r="536" spans="1:19" x14ac:dyDescent="0.25">
      <c r="A536" s="15" t="s">
        <v>428</v>
      </c>
      <c r="B536" s="39" t="s">
        <v>867</v>
      </c>
      <c r="C536" s="24">
        <v>115</v>
      </c>
      <c r="D536" s="24">
        <v>46</v>
      </c>
      <c r="L536" s="15">
        <f t="shared" si="55"/>
        <v>263</v>
      </c>
      <c r="M536" s="17">
        <f t="shared" si="54"/>
        <v>78.899999999999991</v>
      </c>
      <c r="N536" s="17">
        <f t="shared" si="56"/>
        <v>44.8</v>
      </c>
      <c r="O536" s="17">
        <f t="shared" si="52"/>
        <v>26.88</v>
      </c>
      <c r="P536" s="17">
        <f t="shared" si="52"/>
        <v>11.2</v>
      </c>
      <c r="Q536" s="17">
        <f t="shared" si="52"/>
        <v>6.72</v>
      </c>
      <c r="S536" s="17">
        <f>M536-N536</f>
        <v>34.099999999999994</v>
      </c>
    </row>
    <row r="537" spans="1:19" x14ac:dyDescent="0.25">
      <c r="A537" s="15" t="s">
        <v>194</v>
      </c>
      <c r="B537" s="39" t="s">
        <v>868</v>
      </c>
      <c r="C537" s="24">
        <v>200</v>
      </c>
      <c r="D537" s="24">
        <v>90</v>
      </c>
      <c r="L537" s="15">
        <f t="shared" si="55"/>
        <v>113</v>
      </c>
      <c r="M537" s="17">
        <f t="shared" si="54"/>
        <v>33.9</v>
      </c>
      <c r="N537" s="17">
        <f t="shared" si="56"/>
        <v>30.099999999999998</v>
      </c>
      <c r="O537" s="17">
        <f t="shared" ref="O537:Q600" si="57">O$4*$N537</f>
        <v>18.059999999999999</v>
      </c>
      <c r="P537" s="17">
        <f t="shared" si="57"/>
        <v>7.5249999999999995</v>
      </c>
      <c r="Q537" s="17">
        <f t="shared" si="57"/>
        <v>4.5149999999999997</v>
      </c>
      <c r="S537" s="17">
        <f>M537-N537</f>
        <v>3.8000000000000007</v>
      </c>
    </row>
    <row r="538" spans="1:19" x14ac:dyDescent="0.25">
      <c r="A538" s="15" t="s">
        <v>157</v>
      </c>
      <c r="B538" s="39" t="s">
        <v>869</v>
      </c>
      <c r="C538" s="24">
        <v>86</v>
      </c>
      <c r="D538" s="24">
        <v>39</v>
      </c>
      <c r="L538" s="15">
        <f t="shared" si="55"/>
        <v>84</v>
      </c>
      <c r="M538" s="17">
        <f t="shared" si="54"/>
        <v>25.2</v>
      </c>
      <c r="N538" s="17">
        <f t="shared" si="56"/>
        <v>28.7</v>
      </c>
      <c r="O538" s="17">
        <f t="shared" si="57"/>
        <v>17.22</v>
      </c>
      <c r="P538" s="17">
        <f t="shared" si="57"/>
        <v>7.1749999999999998</v>
      </c>
      <c r="Q538" s="17">
        <f t="shared" si="57"/>
        <v>4.3049999999999997</v>
      </c>
      <c r="S538" s="17">
        <f>M538-N538</f>
        <v>-3.5</v>
      </c>
    </row>
    <row r="539" spans="1:19" x14ac:dyDescent="0.25">
      <c r="A539" s="15" t="s">
        <v>425</v>
      </c>
      <c r="B539" s="39" t="s">
        <v>870</v>
      </c>
      <c r="C539" s="24">
        <v>84</v>
      </c>
      <c r="D539" s="24">
        <v>42</v>
      </c>
      <c r="L539" s="15">
        <f t="shared" si="55"/>
        <v>0</v>
      </c>
      <c r="M539" s="17">
        <f t="shared" si="54"/>
        <v>0</v>
      </c>
      <c r="N539" s="17">
        <f t="shared" si="56"/>
        <v>0</v>
      </c>
      <c r="O539" s="17">
        <f t="shared" si="57"/>
        <v>0</v>
      </c>
      <c r="P539" s="17">
        <f t="shared" si="57"/>
        <v>0</v>
      </c>
      <c r="Q539" s="17">
        <f t="shared" si="57"/>
        <v>0</v>
      </c>
      <c r="S539" s="17">
        <f t="shared" si="53"/>
        <v>0</v>
      </c>
    </row>
    <row r="540" spans="1:19" x14ac:dyDescent="0.25">
      <c r="A540" s="15" t="s">
        <v>426</v>
      </c>
      <c r="B540" s="39" t="s">
        <v>1082</v>
      </c>
      <c r="C540" s="24">
        <v>53</v>
      </c>
      <c r="D540" s="24">
        <v>29</v>
      </c>
      <c r="L540" s="15">
        <f t="shared" si="55"/>
        <v>240</v>
      </c>
      <c r="M540" s="17">
        <f t="shared" si="54"/>
        <v>72</v>
      </c>
      <c r="N540" s="17">
        <f t="shared" si="56"/>
        <v>67.199999999999989</v>
      </c>
      <c r="O540" s="17">
        <f t="shared" si="57"/>
        <v>40.319999999999993</v>
      </c>
      <c r="P540" s="17">
        <f t="shared" si="57"/>
        <v>16.799999999999997</v>
      </c>
      <c r="Q540" s="17">
        <f t="shared" si="57"/>
        <v>10.079999999999998</v>
      </c>
      <c r="S540" s="17">
        <f t="shared" si="53"/>
        <v>4.8000000000000114</v>
      </c>
    </row>
    <row r="541" spans="1:19" x14ac:dyDescent="0.25">
      <c r="A541" s="15" t="s">
        <v>427</v>
      </c>
      <c r="B541" s="34" t="s">
        <v>149</v>
      </c>
      <c r="L541" s="15">
        <f t="shared" si="55"/>
        <v>193</v>
      </c>
      <c r="M541" s="17">
        <f t="shared" si="54"/>
        <v>57.9</v>
      </c>
      <c r="N541" s="17">
        <f t="shared" si="56"/>
        <v>47.599999999999994</v>
      </c>
      <c r="O541" s="17">
        <f t="shared" si="57"/>
        <v>28.559999999999995</v>
      </c>
      <c r="P541" s="17">
        <f t="shared" si="57"/>
        <v>11.899999999999999</v>
      </c>
      <c r="Q541" s="17">
        <f t="shared" si="57"/>
        <v>7.1399999999999988</v>
      </c>
      <c r="S541" s="17">
        <f t="shared" si="53"/>
        <v>10.300000000000004</v>
      </c>
    </row>
    <row r="542" spans="1:19" x14ac:dyDescent="0.25">
      <c r="A542" s="15" t="s">
        <v>194</v>
      </c>
      <c r="B542" s="39" t="s">
        <v>871</v>
      </c>
      <c r="C542" s="24">
        <v>161</v>
      </c>
      <c r="D542" s="24">
        <v>55</v>
      </c>
      <c r="L542" s="15">
        <f t="shared" si="55"/>
        <v>0</v>
      </c>
      <c r="M542" s="17">
        <f t="shared" si="54"/>
        <v>0</v>
      </c>
      <c r="N542" s="17">
        <f t="shared" si="56"/>
        <v>0</v>
      </c>
      <c r="O542" s="17">
        <f t="shared" si="57"/>
        <v>0</v>
      </c>
      <c r="P542" s="17">
        <f t="shared" si="57"/>
        <v>0</v>
      </c>
      <c r="Q542" s="17">
        <f t="shared" si="57"/>
        <v>0</v>
      </c>
      <c r="S542" s="17">
        <f t="shared" si="53"/>
        <v>0</v>
      </c>
    </row>
    <row r="543" spans="1:19" x14ac:dyDescent="0.25">
      <c r="A543" s="15" t="s">
        <v>150</v>
      </c>
      <c r="B543" s="39" t="s">
        <v>1083</v>
      </c>
      <c r="C543" s="24">
        <v>150</v>
      </c>
      <c r="D543" s="24">
        <v>39</v>
      </c>
      <c r="L543" s="15">
        <f t="shared" si="55"/>
        <v>202</v>
      </c>
      <c r="M543" s="17">
        <f t="shared" si="54"/>
        <v>60.599999999999994</v>
      </c>
      <c r="N543" s="17">
        <f t="shared" si="56"/>
        <v>49.699999999999996</v>
      </c>
      <c r="O543" s="17">
        <f t="shared" si="57"/>
        <v>29.819999999999997</v>
      </c>
      <c r="P543" s="17">
        <f t="shared" si="57"/>
        <v>12.424999999999999</v>
      </c>
      <c r="Q543" s="17">
        <f t="shared" si="57"/>
        <v>7.4549999999999992</v>
      </c>
      <c r="S543" s="17">
        <f t="shared" si="53"/>
        <v>10.899999999999999</v>
      </c>
    </row>
    <row r="544" spans="1:19" x14ac:dyDescent="0.25">
      <c r="A544" s="15" t="s">
        <v>417</v>
      </c>
      <c r="B544" s="34" t="s">
        <v>151</v>
      </c>
      <c r="L544" s="15">
        <f t="shared" si="55"/>
        <v>160</v>
      </c>
      <c r="M544" s="17">
        <f t="shared" si="54"/>
        <v>48</v>
      </c>
      <c r="N544" s="17">
        <f t="shared" si="56"/>
        <v>37.799999999999997</v>
      </c>
      <c r="O544" s="17">
        <f t="shared" si="57"/>
        <v>22.679999999999996</v>
      </c>
      <c r="P544" s="17">
        <f t="shared" si="57"/>
        <v>9.4499999999999993</v>
      </c>
      <c r="Q544" s="17">
        <f t="shared" si="57"/>
        <v>5.669999999999999</v>
      </c>
      <c r="S544" s="17">
        <f t="shared" si="53"/>
        <v>10.200000000000003</v>
      </c>
    </row>
    <row r="545" spans="1:19" x14ac:dyDescent="0.25">
      <c r="A545" s="15" t="s">
        <v>194</v>
      </c>
      <c r="B545" s="39" t="s">
        <v>873</v>
      </c>
      <c r="C545" s="24">
        <v>125</v>
      </c>
      <c r="D545" s="24">
        <v>56</v>
      </c>
      <c r="L545" s="15">
        <f t="shared" si="55"/>
        <v>0</v>
      </c>
      <c r="M545" s="17">
        <f t="shared" si="54"/>
        <v>0</v>
      </c>
      <c r="N545" s="17">
        <f t="shared" si="56"/>
        <v>0</v>
      </c>
      <c r="O545" s="17">
        <f t="shared" si="57"/>
        <v>0</v>
      </c>
      <c r="P545" s="17">
        <f t="shared" si="57"/>
        <v>0</v>
      </c>
      <c r="Q545" s="17">
        <f t="shared" si="57"/>
        <v>0</v>
      </c>
      <c r="S545" s="17">
        <f t="shared" si="53"/>
        <v>0</v>
      </c>
    </row>
    <row r="546" spans="1:19" x14ac:dyDescent="0.25">
      <c r="A546" s="15" t="s">
        <v>159</v>
      </c>
      <c r="B546" s="39" t="s">
        <v>1084</v>
      </c>
      <c r="C546" s="24">
        <v>135</v>
      </c>
      <c r="D546" s="24">
        <v>56</v>
      </c>
      <c r="L546" s="15">
        <f t="shared" si="55"/>
        <v>250</v>
      </c>
      <c r="M546" s="17">
        <f t="shared" si="54"/>
        <v>75</v>
      </c>
      <c r="N546" s="17">
        <f t="shared" si="56"/>
        <v>49.699999999999996</v>
      </c>
      <c r="O546" s="17">
        <f t="shared" si="57"/>
        <v>29.819999999999997</v>
      </c>
      <c r="P546" s="17">
        <f t="shared" si="57"/>
        <v>12.424999999999999</v>
      </c>
      <c r="Q546" s="17">
        <f t="shared" si="57"/>
        <v>7.4549999999999992</v>
      </c>
      <c r="S546" s="17">
        <f t="shared" si="53"/>
        <v>25.300000000000004</v>
      </c>
    </row>
    <row r="547" spans="1:19" x14ac:dyDescent="0.25">
      <c r="A547" s="15" t="s">
        <v>429</v>
      </c>
      <c r="B547" s="34" t="s">
        <v>635</v>
      </c>
      <c r="L547" s="15">
        <f t="shared" si="55"/>
        <v>120</v>
      </c>
      <c r="M547" s="17">
        <f t="shared" si="54"/>
        <v>36</v>
      </c>
      <c r="N547" s="17">
        <f t="shared" si="56"/>
        <v>28</v>
      </c>
      <c r="O547" s="17">
        <f t="shared" si="57"/>
        <v>16.8</v>
      </c>
      <c r="P547" s="17">
        <f t="shared" si="57"/>
        <v>7</v>
      </c>
      <c r="Q547" s="17">
        <f t="shared" si="57"/>
        <v>4.2</v>
      </c>
      <c r="S547" s="17">
        <f t="shared" si="53"/>
        <v>8</v>
      </c>
    </row>
    <row r="548" spans="1:19" x14ac:dyDescent="0.25">
      <c r="A548" s="15" t="s">
        <v>194</v>
      </c>
      <c r="B548" s="39" t="s">
        <v>874</v>
      </c>
      <c r="C548" s="24">
        <v>199</v>
      </c>
      <c r="D548" s="24">
        <v>64</v>
      </c>
      <c r="L548" s="15">
        <f t="shared" si="55"/>
        <v>266</v>
      </c>
      <c r="M548" s="17">
        <f t="shared" si="54"/>
        <v>79.8</v>
      </c>
      <c r="N548" s="17">
        <f t="shared" si="56"/>
        <v>64.399999999999991</v>
      </c>
      <c r="O548" s="17">
        <f t="shared" si="57"/>
        <v>38.639999999999993</v>
      </c>
      <c r="P548" s="17">
        <f t="shared" si="57"/>
        <v>16.099999999999998</v>
      </c>
      <c r="Q548" s="17">
        <f t="shared" si="57"/>
        <v>9.6599999999999984</v>
      </c>
      <c r="S548" s="17">
        <f t="shared" si="53"/>
        <v>15.400000000000006</v>
      </c>
    </row>
    <row r="549" spans="1:19" x14ac:dyDescent="0.25">
      <c r="A549" s="15" t="s">
        <v>190</v>
      </c>
      <c r="B549" s="39" t="s">
        <v>875</v>
      </c>
      <c r="C549" s="24">
        <v>70</v>
      </c>
      <c r="D549" s="24">
        <v>43</v>
      </c>
      <c r="L549" s="15">
        <f t="shared" si="55"/>
        <v>0</v>
      </c>
      <c r="M549" s="17">
        <f t="shared" si="54"/>
        <v>0</v>
      </c>
      <c r="N549" s="17">
        <f t="shared" si="56"/>
        <v>0</v>
      </c>
      <c r="O549" s="17">
        <f t="shared" si="57"/>
        <v>0</v>
      </c>
      <c r="P549" s="17">
        <f t="shared" si="57"/>
        <v>0</v>
      </c>
      <c r="Q549" s="17">
        <f t="shared" si="57"/>
        <v>0</v>
      </c>
      <c r="S549" s="17">
        <f t="shared" ref="S549:S612" si="58">M549-N549</f>
        <v>0</v>
      </c>
    </row>
    <row r="550" spans="1:19" x14ac:dyDescent="0.25">
      <c r="A550" s="15" t="s">
        <v>479</v>
      </c>
      <c r="B550" s="39" t="s">
        <v>1085</v>
      </c>
      <c r="C550" s="24">
        <v>43</v>
      </c>
      <c r="D550" s="24">
        <v>41</v>
      </c>
      <c r="L550" s="15">
        <f t="shared" si="55"/>
        <v>179</v>
      </c>
      <c r="M550" s="17">
        <f t="shared" si="54"/>
        <v>53.699999999999996</v>
      </c>
      <c r="N550" s="17">
        <f t="shared" si="56"/>
        <v>51.099999999999994</v>
      </c>
      <c r="O550" s="17">
        <f t="shared" si="57"/>
        <v>30.659999999999997</v>
      </c>
      <c r="P550" s="17">
        <f t="shared" si="57"/>
        <v>12.774999999999999</v>
      </c>
      <c r="Q550" s="17">
        <f t="shared" si="57"/>
        <v>7.6649999999999991</v>
      </c>
      <c r="S550" s="17">
        <f t="shared" si="58"/>
        <v>2.6000000000000014</v>
      </c>
    </row>
    <row r="551" spans="1:19" x14ac:dyDescent="0.25">
      <c r="A551" s="15" t="s">
        <v>480</v>
      </c>
      <c r="B551" s="34" t="s">
        <v>636</v>
      </c>
      <c r="L551" s="15">
        <f t="shared" si="55"/>
        <v>42</v>
      </c>
      <c r="M551" s="17">
        <f t="shared" si="54"/>
        <v>12.6</v>
      </c>
      <c r="N551" s="17">
        <f t="shared" si="56"/>
        <v>10.5</v>
      </c>
      <c r="O551" s="17">
        <f t="shared" si="57"/>
        <v>6.3</v>
      </c>
      <c r="P551" s="17">
        <f t="shared" si="57"/>
        <v>2.625</v>
      </c>
      <c r="Q551" s="17">
        <f t="shared" si="57"/>
        <v>1.575</v>
      </c>
      <c r="S551" s="17">
        <f t="shared" si="58"/>
        <v>2.0999999999999996</v>
      </c>
    </row>
    <row r="552" spans="1:19" x14ac:dyDescent="0.25">
      <c r="A552" s="15" t="s">
        <v>481</v>
      </c>
      <c r="B552" s="39" t="s">
        <v>876</v>
      </c>
      <c r="C552" s="24">
        <v>144</v>
      </c>
      <c r="D552" s="24">
        <v>96</v>
      </c>
      <c r="L552" s="15">
        <f t="shared" si="55"/>
        <v>285</v>
      </c>
      <c r="M552" s="17">
        <f t="shared" si="54"/>
        <v>85.5</v>
      </c>
      <c r="N552" s="17">
        <f t="shared" si="56"/>
        <v>72.099999999999994</v>
      </c>
      <c r="O552" s="17">
        <f t="shared" si="57"/>
        <v>43.26</v>
      </c>
      <c r="P552" s="17">
        <f t="shared" si="57"/>
        <v>18.024999999999999</v>
      </c>
      <c r="Q552" s="17">
        <f t="shared" si="57"/>
        <v>10.815</v>
      </c>
      <c r="S552" s="17">
        <f t="shared" si="58"/>
        <v>13.400000000000006</v>
      </c>
    </row>
    <row r="553" spans="1:19" x14ac:dyDescent="0.25">
      <c r="A553" s="15" t="s">
        <v>482</v>
      </c>
      <c r="B553" s="39" t="s">
        <v>1086</v>
      </c>
      <c r="C553" s="24">
        <v>125</v>
      </c>
      <c r="D553" s="24">
        <v>68</v>
      </c>
      <c r="L553" s="15">
        <f t="shared" si="55"/>
        <v>0</v>
      </c>
      <c r="M553" s="17">
        <f t="shared" si="54"/>
        <v>0</v>
      </c>
      <c r="N553" s="17">
        <f t="shared" si="56"/>
        <v>0</v>
      </c>
      <c r="O553" s="17">
        <f t="shared" si="57"/>
        <v>0</v>
      </c>
      <c r="P553" s="17">
        <f t="shared" si="57"/>
        <v>0</v>
      </c>
      <c r="Q553" s="17">
        <f t="shared" si="57"/>
        <v>0</v>
      </c>
      <c r="S553" s="17">
        <f t="shared" si="58"/>
        <v>0</v>
      </c>
    </row>
    <row r="554" spans="1:19" x14ac:dyDescent="0.25">
      <c r="A554" s="15" t="s">
        <v>535</v>
      </c>
      <c r="B554" s="34" t="s">
        <v>154</v>
      </c>
      <c r="L554" s="15">
        <f t="shared" si="55"/>
        <v>209</v>
      </c>
      <c r="M554" s="17">
        <f t="shared" si="54"/>
        <v>62.699999999999996</v>
      </c>
      <c r="N554" s="17">
        <f t="shared" si="56"/>
        <v>35</v>
      </c>
      <c r="O554" s="17">
        <f t="shared" si="57"/>
        <v>21</v>
      </c>
      <c r="P554" s="17">
        <f t="shared" si="57"/>
        <v>8.75</v>
      </c>
      <c r="Q554" s="17">
        <f t="shared" si="57"/>
        <v>5.25</v>
      </c>
      <c r="S554" s="17">
        <f t="shared" si="58"/>
        <v>27.699999999999996</v>
      </c>
    </row>
    <row r="555" spans="1:19" x14ac:dyDescent="0.25">
      <c r="A555" s="15" t="s">
        <v>536</v>
      </c>
      <c r="B555" s="39" t="s">
        <v>877</v>
      </c>
      <c r="C555" s="24">
        <v>131</v>
      </c>
      <c r="D555" s="24">
        <v>71</v>
      </c>
      <c r="L555" s="15">
        <f t="shared" si="55"/>
        <v>128</v>
      </c>
      <c r="M555" s="17">
        <f t="shared" si="54"/>
        <v>38.4</v>
      </c>
      <c r="N555" s="17">
        <f t="shared" si="56"/>
        <v>38.5</v>
      </c>
      <c r="O555" s="17">
        <f t="shared" si="57"/>
        <v>23.099999999999998</v>
      </c>
      <c r="P555" s="17">
        <f t="shared" si="57"/>
        <v>9.625</v>
      </c>
      <c r="Q555" s="17">
        <f t="shared" si="57"/>
        <v>5.7749999999999995</v>
      </c>
      <c r="S555" s="17">
        <f t="shared" si="58"/>
        <v>-0.10000000000000142</v>
      </c>
    </row>
    <row r="556" spans="1:19" x14ac:dyDescent="0.25">
      <c r="A556" s="15" t="s">
        <v>483</v>
      </c>
      <c r="B556" s="39" t="s">
        <v>1087</v>
      </c>
      <c r="C556" s="24">
        <v>106</v>
      </c>
      <c r="D556" s="24">
        <v>54</v>
      </c>
      <c r="L556" s="15">
        <f t="shared" si="55"/>
        <v>0</v>
      </c>
      <c r="M556" s="17">
        <f t="shared" si="54"/>
        <v>0</v>
      </c>
      <c r="N556" s="17">
        <f t="shared" si="56"/>
        <v>0</v>
      </c>
      <c r="O556" s="17">
        <f t="shared" si="57"/>
        <v>0</v>
      </c>
      <c r="P556" s="17">
        <f t="shared" si="57"/>
        <v>0</v>
      </c>
      <c r="Q556" s="17">
        <f t="shared" si="57"/>
        <v>0</v>
      </c>
      <c r="S556" s="17">
        <f t="shared" si="58"/>
        <v>0</v>
      </c>
    </row>
    <row r="557" spans="1:19" x14ac:dyDescent="0.25">
      <c r="A557" s="15" t="s">
        <v>484</v>
      </c>
      <c r="B557" s="34" t="s">
        <v>637</v>
      </c>
      <c r="L557" s="15">
        <f t="shared" si="55"/>
        <v>298</v>
      </c>
      <c r="M557" s="17">
        <f t="shared" si="54"/>
        <v>89.399999999999991</v>
      </c>
      <c r="N557" s="17">
        <f t="shared" si="56"/>
        <v>42.699999999999996</v>
      </c>
      <c r="O557" s="17">
        <f t="shared" si="57"/>
        <v>25.619999999999997</v>
      </c>
      <c r="P557" s="17">
        <f t="shared" si="57"/>
        <v>10.674999999999999</v>
      </c>
      <c r="Q557" s="17">
        <f t="shared" si="57"/>
        <v>6.4049999999999994</v>
      </c>
      <c r="S557" s="17">
        <f t="shared" si="58"/>
        <v>46.699999999999996</v>
      </c>
    </row>
    <row r="558" spans="1:19" x14ac:dyDescent="0.25">
      <c r="A558" s="15" t="s">
        <v>194</v>
      </c>
      <c r="B558" s="39" t="s">
        <v>878</v>
      </c>
      <c r="C558" s="24">
        <v>179</v>
      </c>
      <c r="D558" s="24">
        <v>71</v>
      </c>
      <c r="L558" s="15">
        <f t="shared" si="55"/>
        <v>256</v>
      </c>
      <c r="M558" s="17">
        <f t="shared" si="54"/>
        <v>76.8</v>
      </c>
      <c r="N558" s="17">
        <f t="shared" si="56"/>
        <v>56</v>
      </c>
      <c r="O558" s="17">
        <f t="shared" si="57"/>
        <v>33.6</v>
      </c>
      <c r="P558" s="17">
        <f t="shared" si="57"/>
        <v>14</v>
      </c>
      <c r="Q558" s="17">
        <f t="shared" si="57"/>
        <v>8.4</v>
      </c>
      <c r="S558" s="17">
        <f t="shared" si="58"/>
        <v>20.799999999999997</v>
      </c>
    </row>
    <row r="559" spans="1:19" x14ac:dyDescent="0.25">
      <c r="A559" s="15" t="s">
        <v>191</v>
      </c>
      <c r="B559" s="39" t="s">
        <v>1088</v>
      </c>
      <c r="C559" s="24">
        <v>80</v>
      </c>
      <c r="D559" s="24">
        <v>40</v>
      </c>
      <c r="L559" s="15">
        <f t="shared" si="55"/>
        <v>229</v>
      </c>
      <c r="M559" s="17">
        <f t="shared" si="54"/>
        <v>68.7</v>
      </c>
      <c r="N559" s="17">
        <f t="shared" si="56"/>
        <v>48.3</v>
      </c>
      <c r="O559" s="17">
        <f t="shared" si="57"/>
        <v>28.979999999999997</v>
      </c>
      <c r="P559" s="17">
        <f t="shared" si="57"/>
        <v>12.074999999999999</v>
      </c>
      <c r="Q559" s="17">
        <f t="shared" si="57"/>
        <v>7.2449999999999992</v>
      </c>
      <c r="S559" s="17">
        <f t="shared" si="58"/>
        <v>20.400000000000006</v>
      </c>
    </row>
    <row r="560" spans="1:19" x14ac:dyDescent="0.25">
      <c r="A560" s="15" t="s">
        <v>485</v>
      </c>
      <c r="B560" s="34" t="s">
        <v>638</v>
      </c>
      <c r="C560" s="24">
        <v>174</v>
      </c>
      <c r="D560" s="24">
        <v>92</v>
      </c>
      <c r="L560" s="15">
        <f t="shared" si="55"/>
        <v>161</v>
      </c>
      <c r="M560" s="17">
        <f t="shared" si="54"/>
        <v>48.3</v>
      </c>
      <c r="N560" s="17">
        <f t="shared" si="56"/>
        <v>35</v>
      </c>
      <c r="O560" s="17">
        <f t="shared" si="57"/>
        <v>21</v>
      </c>
      <c r="P560" s="17">
        <f t="shared" si="57"/>
        <v>8.75</v>
      </c>
      <c r="Q560" s="17">
        <f t="shared" si="57"/>
        <v>5.25</v>
      </c>
      <c r="S560" s="17">
        <f t="shared" si="58"/>
        <v>13.299999999999997</v>
      </c>
    </row>
    <row r="561" spans="1:19" x14ac:dyDescent="0.25">
      <c r="A561" s="15" t="s">
        <v>194</v>
      </c>
      <c r="B561" s="39" t="s">
        <v>879</v>
      </c>
      <c r="L561" s="15">
        <f t="shared" si="55"/>
        <v>0</v>
      </c>
      <c r="M561" s="17">
        <f t="shared" si="54"/>
        <v>0</v>
      </c>
      <c r="N561" s="17">
        <f t="shared" si="56"/>
        <v>0</v>
      </c>
      <c r="O561" s="17">
        <f t="shared" si="57"/>
        <v>0</v>
      </c>
      <c r="P561" s="17">
        <f t="shared" si="57"/>
        <v>0</v>
      </c>
      <c r="Q561" s="17">
        <f t="shared" si="57"/>
        <v>0</v>
      </c>
      <c r="S561" s="17">
        <f t="shared" si="58"/>
        <v>0</v>
      </c>
    </row>
    <row r="562" spans="1:19" x14ac:dyDescent="0.25">
      <c r="A562" s="15" t="s">
        <v>160</v>
      </c>
      <c r="B562" s="39" t="s">
        <v>880</v>
      </c>
      <c r="C562" s="24">
        <v>106</v>
      </c>
      <c r="D562" s="24">
        <v>73</v>
      </c>
      <c r="L562" s="15">
        <f t="shared" si="55"/>
        <v>143</v>
      </c>
      <c r="M562" s="17">
        <f t="shared" si="54"/>
        <v>42.9</v>
      </c>
      <c r="N562" s="17">
        <f t="shared" si="56"/>
        <v>49</v>
      </c>
      <c r="O562" s="17">
        <f t="shared" si="57"/>
        <v>29.4</v>
      </c>
      <c r="P562" s="17">
        <f t="shared" si="57"/>
        <v>12.25</v>
      </c>
      <c r="Q562" s="17">
        <f t="shared" si="57"/>
        <v>7.35</v>
      </c>
      <c r="S562" s="17">
        <f t="shared" si="58"/>
        <v>-6.1000000000000014</v>
      </c>
    </row>
    <row r="563" spans="1:19" x14ac:dyDescent="0.25">
      <c r="A563" s="15" t="s">
        <v>430</v>
      </c>
      <c r="B563" s="39" t="s">
        <v>1089</v>
      </c>
      <c r="C563" s="24">
        <v>27</v>
      </c>
      <c r="D563" s="24">
        <v>15</v>
      </c>
      <c r="L563" s="15">
        <f t="shared" si="55"/>
        <v>86</v>
      </c>
      <c r="M563" s="17">
        <f t="shared" si="54"/>
        <v>25.8</v>
      </c>
      <c r="N563" s="17">
        <f t="shared" si="56"/>
        <v>20.299999999999997</v>
      </c>
      <c r="O563" s="17">
        <f t="shared" si="57"/>
        <v>12.179999999999998</v>
      </c>
      <c r="P563" s="17">
        <f t="shared" si="57"/>
        <v>5.0749999999999993</v>
      </c>
      <c r="Q563" s="17">
        <f t="shared" si="57"/>
        <v>3.0449999999999995</v>
      </c>
      <c r="S563" s="17">
        <f t="shared" si="58"/>
        <v>5.5000000000000036</v>
      </c>
    </row>
    <row r="564" spans="1:19" x14ac:dyDescent="0.25">
      <c r="A564" s="15" t="s">
        <v>431</v>
      </c>
      <c r="B564" s="34" t="s">
        <v>424</v>
      </c>
      <c r="C564" s="24">
        <v>182</v>
      </c>
      <c r="D564" s="24">
        <v>103</v>
      </c>
      <c r="L564" s="15">
        <f t="shared" si="55"/>
        <v>0</v>
      </c>
      <c r="M564" s="17">
        <f t="shared" si="54"/>
        <v>0</v>
      </c>
      <c r="N564" s="17">
        <f t="shared" si="56"/>
        <v>0</v>
      </c>
      <c r="O564" s="17">
        <f t="shared" si="57"/>
        <v>0</v>
      </c>
      <c r="P564" s="17">
        <f t="shared" si="57"/>
        <v>0</v>
      </c>
      <c r="Q564" s="17">
        <f t="shared" si="57"/>
        <v>0</v>
      </c>
      <c r="S564" s="17">
        <f t="shared" si="58"/>
        <v>0</v>
      </c>
    </row>
    <row r="565" spans="1:19" x14ac:dyDescent="0.25">
      <c r="A565" s="15" t="s">
        <v>527</v>
      </c>
      <c r="B565" s="34" t="s">
        <v>640</v>
      </c>
      <c r="L565" s="15">
        <f t="shared" si="55"/>
        <v>64</v>
      </c>
      <c r="M565" s="17">
        <f t="shared" si="54"/>
        <v>19.2</v>
      </c>
      <c r="N565" s="17">
        <f t="shared" si="56"/>
        <v>16.799999999999997</v>
      </c>
      <c r="O565" s="17">
        <f t="shared" si="57"/>
        <v>10.079999999999998</v>
      </c>
      <c r="P565" s="17">
        <f t="shared" si="57"/>
        <v>4.1999999999999993</v>
      </c>
      <c r="Q565" s="17">
        <f t="shared" si="57"/>
        <v>2.5199999999999996</v>
      </c>
      <c r="S565" s="17">
        <f t="shared" si="58"/>
        <v>2.4000000000000021</v>
      </c>
    </row>
    <row r="566" spans="1:19" x14ac:dyDescent="0.25">
      <c r="A566" s="15" t="s">
        <v>432</v>
      </c>
      <c r="B566" s="39" t="s">
        <v>884</v>
      </c>
      <c r="C566" s="24">
        <v>159</v>
      </c>
      <c r="D566" s="24">
        <v>50</v>
      </c>
      <c r="L566" s="15">
        <f t="shared" si="55"/>
        <v>54</v>
      </c>
      <c r="M566" s="17">
        <f t="shared" si="54"/>
        <v>16.2</v>
      </c>
      <c r="N566" s="17">
        <f t="shared" si="56"/>
        <v>14.7</v>
      </c>
      <c r="O566" s="17">
        <f t="shared" si="57"/>
        <v>8.8199999999999985</v>
      </c>
      <c r="P566" s="17">
        <f t="shared" si="57"/>
        <v>3.6749999999999998</v>
      </c>
      <c r="Q566" s="17">
        <f t="shared" si="57"/>
        <v>2.2049999999999996</v>
      </c>
      <c r="S566" s="17">
        <f t="shared" si="58"/>
        <v>1.5</v>
      </c>
    </row>
    <row r="567" spans="1:19" x14ac:dyDescent="0.25">
      <c r="A567" s="15" t="s">
        <v>194</v>
      </c>
      <c r="B567" s="39" t="s">
        <v>1090</v>
      </c>
      <c r="C567" s="24">
        <v>73</v>
      </c>
      <c r="D567" s="24">
        <v>55</v>
      </c>
      <c r="L567" s="15">
        <f t="shared" si="55"/>
        <v>0</v>
      </c>
      <c r="M567" s="17">
        <f t="shared" si="54"/>
        <v>0</v>
      </c>
      <c r="N567" s="17">
        <f t="shared" si="56"/>
        <v>0</v>
      </c>
      <c r="O567" s="17">
        <f t="shared" si="57"/>
        <v>0</v>
      </c>
      <c r="P567" s="17">
        <f t="shared" si="57"/>
        <v>0</v>
      </c>
      <c r="Q567" s="17">
        <f t="shared" si="57"/>
        <v>0</v>
      </c>
      <c r="S567" s="17">
        <f t="shared" si="58"/>
        <v>0</v>
      </c>
    </row>
    <row r="568" spans="1:19" x14ac:dyDescent="0.25">
      <c r="A568" s="15" t="s">
        <v>161</v>
      </c>
      <c r="B568" s="34" t="s">
        <v>639</v>
      </c>
      <c r="L568" s="15">
        <f t="shared" si="55"/>
        <v>183</v>
      </c>
      <c r="M568" s="17">
        <f t="shared" si="54"/>
        <v>54.9</v>
      </c>
      <c r="N568" s="17">
        <f t="shared" si="56"/>
        <v>41.3</v>
      </c>
      <c r="O568" s="17">
        <f t="shared" si="57"/>
        <v>24.779999999999998</v>
      </c>
      <c r="P568" s="17">
        <f t="shared" si="57"/>
        <v>10.324999999999999</v>
      </c>
      <c r="Q568" s="17">
        <f t="shared" si="57"/>
        <v>6.1949999999999994</v>
      </c>
      <c r="S568" s="17">
        <f t="shared" si="58"/>
        <v>13.600000000000001</v>
      </c>
    </row>
    <row r="569" spans="1:19" x14ac:dyDescent="0.25">
      <c r="A569" s="15" t="s">
        <v>433</v>
      </c>
      <c r="B569" s="39" t="s">
        <v>881</v>
      </c>
      <c r="C569" s="24">
        <v>237</v>
      </c>
      <c r="D569" s="24">
        <v>61</v>
      </c>
      <c r="L569" s="15">
        <f t="shared" si="55"/>
        <v>195</v>
      </c>
      <c r="M569" s="17">
        <f t="shared" si="54"/>
        <v>58.5</v>
      </c>
      <c r="N569" s="17">
        <f t="shared" si="56"/>
        <v>39.9</v>
      </c>
      <c r="O569" s="17">
        <f t="shared" si="57"/>
        <v>23.939999999999998</v>
      </c>
      <c r="P569" s="17">
        <f t="shared" si="57"/>
        <v>9.9749999999999996</v>
      </c>
      <c r="Q569" s="17">
        <f t="shared" si="57"/>
        <v>5.9849999999999994</v>
      </c>
      <c r="S569" s="17">
        <f t="shared" si="58"/>
        <v>18.600000000000001</v>
      </c>
    </row>
    <row r="570" spans="1:19" x14ac:dyDescent="0.25">
      <c r="A570" s="15" t="s">
        <v>194</v>
      </c>
      <c r="B570" s="39" t="s">
        <v>882</v>
      </c>
      <c r="C570" s="24">
        <v>176</v>
      </c>
      <c r="D570" s="24">
        <v>80</v>
      </c>
      <c r="L570" s="15">
        <f t="shared" si="55"/>
        <v>328</v>
      </c>
      <c r="M570" s="17">
        <f t="shared" si="54"/>
        <v>98.399999999999991</v>
      </c>
      <c r="N570" s="17">
        <f t="shared" si="56"/>
        <v>56</v>
      </c>
      <c r="O570" s="17">
        <f t="shared" si="57"/>
        <v>33.6</v>
      </c>
      <c r="P570" s="17">
        <f t="shared" si="57"/>
        <v>14</v>
      </c>
      <c r="Q570" s="17">
        <f t="shared" si="57"/>
        <v>8.4</v>
      </c>
      <c r="S570" s="17">
        <f t="shared" si="58"/>
        <v>42.399999999999991</v>
      </c>
    </row>
    <row r="571" spans="1:19" x14ac:dyDescent="0.25">
      <c r="A571" s="15" t="s">
        <v>434</v>
      </c>
      <c r="B571" s="39" t="s">
        <v>883</v>
      </c>
      <c r="C571" s="24">
        <v>160</v>
      </c>
      <c r="D571" s="24">
        <v>69</v>
      </c>
      <c r="L571" s="15">
        <f t="shared" si="55"/>
        <v>202</v>
      </c>
      <c r="M571" s="17">
        <f t="shared" si="54"/>
        <v>60.599999999999994</v>
      </c>
      <c r="N571" s="17">
        <f t="shared" si="56"/>
        <v>41.3</v>
      </c>
      <c r="O571" s="17">
        <f t="shared" si="57"/>
        <v>24.779999999999998</v>
      </c>
      <c r="P571" s="17">
        <f t="shared" si="57"/>
        <v>10.324999999999999</v>
      </c>
      <c r="Q571" s="17">
        <f t="shared" si="57"/>
        <v>6.1949999999999994</v>
      </c>
      <c r="S571" s="17">
        <f t="shared" si="58"/>
        <v>19.299999999999997</v>
      </c>
    </row>
    <row r="572" spans="1:19" x14ac:dyDescent="0.25">
      <c r="A572" s="15" t="s">
        <v>435</v>
      </c>
      <c r="B572" s="39" t="s">
        <v>1091</v>
      </c>
      <c r="C572" s="24">
        <v>111</v>
      </c>
      <c r="D572" s="24">
        <v>50</v>
      </c>
      <c r="L572" s="15">
        <f t="shared" si="55"/>
        <v>167</v>
      </c>
      <c r="M572" s="17">
        <f t="shared" si="54"/>
        <v>50.1</v>
      </c>
      <c r="N572" s="17">
        <f t="shared" si="56"/>
        <v>34.299999999999997</v>
      </c>
      <c r="O572" s="17">
        <f t="shared" si="57"/>
        <v>20.58</v>
      </c>
      <c r="P572" s="17">
        <f t="shared" si="57"/>
        <v>8.5749999999999993</v>
      </c>
      <c r="Q572" s="17">
        <f t="shared" si="57"/>
        <v>5.1449999999999996</v>
      </c>
      <c r="S572" s="17">
        <f t="shared" si="58"/>
        <v>15.800000000000004</v>
      </c>
    </row>
    <row r="573" spans="1:19" x14ac:dyDescent="0.25">
      <c r="A573" s="15" t="s">
        <v>436</v>
      </c>
      <c r="B573" s="34" t="s">
        <v>634</v>
      </c>
      <c r="L573" s="15">
        <f t="shared" si="55"/>
        <v>167</v>
      </c>
      <c r="M573" s="17">
        <f t="shared" si="54"/>
        <v>50.1</v>
      </c>
      <c r="N573" s="17">
        <f t="shared" si="56"/>
        <v>38.5</v>
      </c>
      <c r="O573" s="17">
        <f t="shared" si="57"/>
        <v>23.099999999999998</v>
      </c>
      <c r="P573" s="17">
        <f t="shared" si="57"/>
        <v>9.625</v>
      </c>
      <c r="Q573" s="17">
        <f t="shared" si="57"/>
        <v>5.7749999999999995</v>
      </c>
      <c r="S573" s="17">
        <f t="shared" si="58"/>
        <v>11.600000000000001</v>
      </c>
    </row>
    <row r="574" spans="1:19" x14ac:dyDescent="0.25">
      <c r="A574" s="15" t="s">
        <v>162</v>
      </c>
      <c r="B574" s="39" t="s">
        <v>872</v>
      </c>
      <c r="C574" s="24">
        <v>73</v>
      </c>
      <c r="D574" s="24">
        <v>70</v>
      </c>
      <c r="L574" s="15">
        <f t="shared" si="55"/>
        <v>283</v>
      </c>
      <c r="M574" s="17">
        <f t="shared" si="54"/>
        <v>84.899999999999991</v>
      </c>
      <c r="N574" s="17">
        <f t="shared" si="56"/>
        <v>53.9</v>
      </c>
      <c r="O574" s="17">
        <f t="shared" si="57"/>
        <v>32.339999999999996</v>
      </c>
      <c r="P574" s="17">
        <f t="shared" si="57"/>
        <v>13.475</v>
      </c>
      <c r="Q574" s="17">
        <f t="shared" si="57"/>
        <v>8.0849999999999991</v>
      </c>
      <c r="S574" s="17">
        <f t="shared" si="58"/>
        <v>30.999999999999993</v>
      </c>
    </row>
    <row r="575" spans="1:19" x14ac:dyDescent="0.25">
      <c r="A575" s="15" t="s">
        <v>437</v>
      </c>
      <c r="B575" s="39" t="s">
        <v>1092</v>
      </c>
      <c r="C575" s="24">
        <v>57</v>
      </c>
      <c r="D575" s="24">
        <v>29</v>
      </c>
      <c r="L575" s="15">
        <f t="shared" si="55"/>
        <v>196</v>
      </c>
      <c r="M575" s="17">
        <f t="shared" si="54"/>
        <v>58.8</v>
      </c>
      <c r="N575" s="17">
        <f t="shared" si="56"/>
        <v>41.3</v>
      </c>
      <c r="O575" s="17">
        <f t="shared" si="57"/>
        <v>24.779999999999998</v>
      </c>
      <c r="P575" s="17">
        <f t="shared" si="57"/>
        <v>10.324999999999999</v>
      </c>
      <c r="Q575" s="17">
        <f t="shared" si="57"/>
        <v>6.1949999999999994</v>
      </c>
      <c r="S575" s="17">
        <f t="shared" si="58"/>
        <v>17.5</v>
      </c>
    </row>
    <row r="576" spans="1:19" x14ac:dyDescent="0.25">
      <c r="A576" s="15" t="s">
        <v>194</v>
      </c>
      <c r="B576" s="34" t="s">
        <v>641</v>
      </c>
      <c r="L576" s="15">
        <f t="shared" si="55"/>
        <v>131</v>
      </c>
      <c r="M576" s="17">
        <f t="shared" si="54"/>
        <v>39.299999999999997</v>
      </c>
      <c r="N576" s="17">
        <f t="shared" si="56"/>
        <v>32.199999999999996</v>
      </c>
      <c r="O576" s="17">
        <f t="shared" si="57"/>
        <v>19.319999999999997</v>
      </c>
      <c r="P576" s="17">
        <f t="shared" si="57"/>
        <v>8.0499999999999989</v>
      </c>
      <c r="Q576" s="17">
        <f t="shared" si="57"/>
        <v>4.8299999999999992</v>
      </c>
      <c r="S576" s="17">
        <f t="shared" si="58"/>
        <v>7.1000000000000014</v>
      </c>
    </row>
    <row r="577" spans="1:19" x14ac:dyDescent="0.25">
      <c r="A577" s="15" t="s">
        <v>163</v>
      </c>
      <c r="B577" s="39" t="s">
        <v>885</v>
      </c>
      <c r="C577" s="24">
        <v>40</v>
      </c>
      <c r="D577" s="24">
        <v>24</v>
      </c>
      <c r="L577" s="15">
        <f t="shared" si="55"/>
        <v>0</v>
      </c>
      <c r="M577" s="17">
        <f t="shared" si="54"/>
        <v>0</v>
      </c>
      <c r="N577" s="17">
        <f t="shared" si="56"/>
        <v>0</v>
      </c>
      <c r="O577" s="17">
        <f t="shared" si="57"/>
        <v>0</v>
      </c>
      <c r="P577" s="17">
        <f t="shared" si="57"/>
        <v>0</v>
      </c>
      <c r="Q577" s="17">
        <f t="shared" si="57"/>
        <v>0</v>
      </c>
      <c r="S577" s="17">
        <f t="shared" si="58"/>
        <v>0</v>
      </c>
    </row>
    <row r="578" spans="1:19" x14ac:dyDescent="0.25">
      <c r="A578" s="15" t="s">
        <v>438</v>
      </c>
      <c r="B578" s="39" t="s">
        <v>1093</v>
      </c>
      <c r="C578" s="24">
        <v>33</v>
      </c>
      <c r="D578" s="24">
        <v>21</v>
      </c>
      <c r="L578" s="15">
        <f t="shared" si="55"/>
        <v>230</v>
      </c>
      <c r="M578" s="17">
        <f t="shared" si="54"/>
        <v>69</v>
      </c>
      <c r="N578" s="17">
        <f t="shared" si="56"/>
        <v>66.5</v>
      </c>
      <c r="O578" s="17">
        <f t="shared" si="57"/>
        <v>39.9</v>
      </c>
      <c r="P578" s="17">
        <f t="shared" si="57"/>
        <v>16.625</v>
      </c>
      <c r="Q578" s="17">
        <f t="shared" si="57"/>
        <v>9.9749999999999996</v>
      </c>
      <c r="S578" s="17">
        <f t="shared" si="58"/>
        <v>2.5</v>
      </c>
    </row>
    <row r="579" spans="1:19" x14ac:dyDescent="0.25">
      <c r="A579" s="15" t="s">
        <v>194</v>
      </c>
      <c r="B579" s="34" t="s">
        <v>659</v>
      </c>
      <c r="L579" s="15">
        <f t="shared" si="55"/>
        <v>221</v>
      </c>
      <c r="M579" s="17">
        <f t="shared" si="54"/>
        <v>66.3</v>
      </c>
      <c r="N579" s="17">
        <f t="shared" si="56"/>
        <v>51.099999999999994</v>
      </c>
      <c r="O579" s="17">
        <f t="shared" si="57"/>
        <v>30.659999999999997</v>
      </c>
      <c r="P579" s="17">
        <f t="shared" si="57"/>
        <v>12.774999999999999</v>
      </c>
      <c r="Q579" s="17">
        <f t="shared" si="57"/>
        <v>7.6649999999999991</v>
      </c>
      <c r="S579" s="17">
        <f t="shared" si="58"/>
        <v>15.200000000000003</v>
      </c>
    </row>
    <row r="580" spans="1:19" x14ac:dyDescent="0.25">
      <c r="A580" s="15" t="s">
        <v>164</v>
      </c>
      <c r="B580" s="39" t="s">
        <v>944</v>
      </c>
      <c r="C580" s="24">
        <v>124</v>
      </c>
      <c r="D580" s="24">
        <v>59</v>
      </c>
      <c r="L580" s="15">
        <f t="shared" si="55"/>
        <v>0</v>
      </c>
      <c r="M580" s="17">
        <f t="shared" si="54"/>
        <v>0</v>
      </c>
      <c r="N580" s="17">
        <f t="shared" si="56"/>
        <v>0</v>
      </c>
      <c r="O580" s="17">
        <f t="shared" si="57"/>
        <v>0</v>
      </c>
      <c r="P580" s="17">
        <f t="shared" si="57"/>
        <v>0</v>
      </c>
      <c r="Q580" s="17">
        <f t="shared" si="57"/>
        <v>0</v>
      </c>
      <c r="S580" s="17">
        <f t="shared" si="58"/>
        <v>0</v>
      </c>
    </row>
    <row r="581" spans="1:19" x14ac:dyDescent="0.25">
      <c r="A581" s="15" t="s">
        <v>439</v>
      </c>
      <c r="B581" s="39" t="s">
        <v>945</v>
      </c>
      <c r="C581" s="24">
        <v>138</v>
      </c>
      <c r="D581" s="24">
        <v>57</v>
      </c>
      <c r="L581" s="15">
        <f t="shared" si="55"/>
        <v>138</v>
      </c>
      <c r="M581" s="17">
        <f t="shared" ref="M581:M644" si="59">$M$4*L581</f>
        <v>41.4</v>
      </c>
      <c r="N581" s="17">
        <f t="shared" si="56"/>
        <v>35.699999999999996</v>
      </c>
      <c r="O581" s="17">
        <f t="shared" si="57"/>
        <v>21.419999999999998</v>
      </c>
      <c r="P581" s="17">
        <f t="shared" si="57"/>
        <v>8.9249999999999989</v>
      </c>
      <c r="Q581" s="17">
        <f t="shared" si="57"/>
        <v>5.3549999999999995</v>
      </c>
      <c r="S581" s="17">
        <f t="shared" si="58"/>
        <v>5.7000000000000028</v>
      </c>
    </row>
    <row r="582" spans="1:19" x14ac:dyDescent="0.25">
      <c r="A582" s="15" t="s">
        <v>194</v>
      </c>
      <c r="B582" s="39" t="s">
        <v>946</v>
      </c>
      <c r="C582" s="24">
        <v>248</v>
      </c>
      <c r="D582" s="24">
        <v>80</v>
      </c>
      <c r="L582" s="15">
        <f t="shared" si="55"/>
        <v>105</v>
      </c>
      <c r="M582" s="17">
        <f t="shared" si="59"/>
        <v>31.5</v>
      </c>
      <c r="N582" s="17">
        <f t="shared" si="56"/>
        <v>14</v>
      </c>
      <c r="O582" s="17">
        <f t="shared" si="57"/>
        <v>8.4</v>
      </c>
      <c r="P582" s="17">
        <f t="shared" si="57"/>
        <v>3.5</v>
      </c>
      <c r="Q582" s="17">
        <f t="shared" si="57"/>
        <v>2.1</v>
      </c>
      <c r="S582" s="17">
        <f t="shared" si="58"/>
        <v>17.5</v>
      </c>
    </row>
    <row r="583" spans="1:19" x14ac:dyDescent="0.25">
      <c r="A583" s="15" t="s">
        <v>192</v>
      </c>
      <c r="B583" s="39" t="s">
        <v>947</v>
      </c>
      <c r="C583" s="24">
        <v>143</v>
      </c>
      <c r="D583" s="24">
        <v>59</v>
      </c>
      <c r="L583" s="15">
        <f t="shared" si="55"/>
        <v>179</v>
      </c>
      <c r="M583" s="17">
        <f t="shared" si="59"/>
        <v>53.699999999999996</v>
      </c>
      <c r="N583" s="17">
        <f t="shared" si="56"/>
        <v>50.4</v>
      </c>
      <c r="O583" s="17">
        <f t="shared" si="57"/>
        <v>30.24</v>
      </c>
      <c r="P583" s="17">
        <f t="shared" si="57"/>
        <v>12.6</v>
      </c>
      <c r="Q583" s="17">
        <f t="shared" si="57"/>
        <v>7.56</v>
      </c>
      <c r="S583" s="17">
        <f t="shared" si="58"/>
        <v>3.2999999999999972</v>
      </c>
    </row>
    <row r="584" spans="1:19" x14ac:dyDescent="0.25">
      <c r="A584" s="15" t="s">
        <v>486</v>
      </c>
      <c r="B584" s="39" t="s">
        <v>948</v>
      </c>
      <c r="C584" s="24">
        <v>118</v>
      </c>
      <c r="D584" s="24">
        <v>49</v>
      </c>
      <c r="L584" s="15">
        <f t="shared" ref="L584:L601" si="60">SUM(C596:D596)</f>
        <v>234</v>
      </c>
      <c r="M584" s="17">
        <f t="shared" si="59"/>
        <v>70.2</v>
      </c>
      <c r="N584" s="17">
        <f t="shared" ref="N584:N601" si="61">N$4*D596</f>
        <v>55.3</v>
      </c>
      <c r="O584" s="17">
        <f t="shared" si="57"/>
        <v>33.18</v>
      </c>
      <c r="P584" s="17">
        <f t="shared" si="57"/>
        <v>13.824999999999999</v>
      </c>
      <c r="Q584" s="17">
        <f t="shared" si="57"/>
        <v>8.2949999999999999</v>
      </c>
      <c r="S584" s="17">
        <f t="shared" si="58"/>
        <v>14.900000000000006</v>
      </c>
    </row>
    <row r="585" spans="1:19" x14ac:dyDescent="0.25">
      <c r="A585" s="15" t="s">
        <v>487</v>
      </c>
      <c r="B585" s="39" t="s">
        <v>949</v>
      </c>
      <c r="C585" s="24">
        <v>112</v>
      </c>
      <c r="D585" s="24">
        <v>55</v>
      </c>
      <c r="L585" s="15">
        <f t="shared" si="60"/>
        <v>190</v>
      </c>
      <c r="M585" s="17">
        <f t="shared" si="59"/>
        <v>57</v>
      </c>
      <c r="N585" s="17">
        <f t="shared" si="61"/>
        <v>58.099999999999994</v>
      </c>
      <c r="O585" s="17">
        <f t="shared" si="57"/>
        <v>34.859999999999992</v>
      </c>
      <c r="P585" s="17">
        <f t="shared" si="57"/>
        <v>14.524999999999999</v>
      </c>
      <c r="Q585" s="17">
        <f t="shared" si="57"/>
        <v>8.7149999999999981</v>
      </c>
      <c r="S585" s="17">
        <f t="shared" si="58"/>
        <v>-1.0999999999999943</v>
      </c>
    </row>
    <row r="586" spans="1:19" x14ac:dyDescent="0.25">
      <c r="A586" s="15" t="s">
        <v>488</v>
      </c>
      <c r="B586" s="39" t="s">
        <v>950</v>
      </c>
      <c r="C586" s="24">
        <v>206</v>
      </c>
      <c r="D586" s="24">
        <v>77</v>
      </c>
      <c r="L586" s="15">
        <f t="shared" si="60"/>
        <v>0</v>
      </c>
      <c r="M586" s="17">
        <f t="shared" si="59"/>
        <v>0</v>
      </c>
      <c r="N586" s="17">
        <f t="shared" si="61"/>
        <v>0</v>
      </c>
      <c r="O586" s="17">
        <f t="shared" si="57"/>
        <v>0</v>
      </c>
      <c r="P586" s="17">
        <f t="shared" si="57"/>
        <v>0</v>
      </c>
      <c r="Q586" s="17">
        <f t="shared" si="57"/>
        <v>0</v>
      </c>
      <c r="S586" s="17">
        <f t="shared" si="58"/>
        <v>0</v>
      </c>
    </row>
    <row r="587" spans="1:19" x14ac:dyDescent="0.25">
      <c r="A587" s="15" t="s">
        <v>194</v>
      </c>
      <c r="B587" s="39" t="s">
        <v>951</v>
      </c>
      <c r="C587" s="24">
        <v>137</v>
      </c>
      <c r="D587" s="24">
        <v>59</v>
      </c>
      <c r="L587" s="15">
        <f t="shared" si="60"/>
        <v>252</v>
      </c>
      <c r="M587" s="17">
        <f t="shared" si="59"/>
        <v>75.599999999999994</v>
      </c>
      <c r="N587" s="17">
        <f t="shared" si="61"/>
        <v>56.699999999999996</v>
      </c>
      <c r="O587" s="17">
        <f t="shared" si="57"/>
        <v>34.019999999999996</v>
      </c>
      <c r="P587" s="17">
        <f t="shared" si="57"/>
        <v>14.174999999999999</v>
      </c>
      <c r="Q587" s="17">
        <f t="shared" si="57"/>
        <v>8.504999999999999</v>
      </c>
      <c r="S587" s="17">
        <f t="shared" si="58"/>
        <v>18.899999999999999</v>
      </c>
    </row>
    <row r="588" spans="1:19" x14ac:dyDescent="0.25">
      <c r="A588" s="15" t="s">
        <v>489</v>
      </c>
      <c r="B588" s="39" t="s">
        <v>1094</v>
      </c>
      <c r="C588" s="24">
        <v>85</v>
      </c>
      <c r="D588" s="24">
        <v>46</v>
      </c>
      <c r="L588" s="15">
        <f t="shared" si="60"/>
        <v>232</v>
      </c>
      <c r="M588" s="17">
        <f t="shared" si="59"/>
        <v>69.599999999999994</v>
      </c>
      <c r="N588" s="17">
        <f t="shared" si="61"/>
        <v>28.7</v>
      </c>
      <c r="O588" s="17">
        <f t="shared" si="57"/>
        <v>17.22</v>
      </c>
      <c r="P588" s="17">
        <f t="shared" si="57"/>
        <v>7.1749999999999998</v>
      </c>
      <c r="Q588" s="17">
        <f t="shared" si="57"/>
        <v>4.3049999999999997</v>
      </c>
      <c r="S588" s="17">
        <f t="shared" si="58"/>
        <v>40.899999999999991</v>
      </c>
    </row>
    <row r="589" spans="1:19" x14ac:dyDescent="0.25">
      <c r="A589" s="15" t="s">
        <v>165</v>
      </c>
      <c r="B589" s="34" t="s">
        <v>660</v>
      </c>
      <c r="L589" s="15">
        <f t="shared" si="60"/>
        <v>0</v>
      </c>
      <c r="M589" s="17">
        <f t="shared" si="59"/>
        <v>0</v>
      </c>
      <c r="N589" s="17">
        <f t="shared" si="61"/>
        <v>0</v>
      </c>
      <c r="O589" s="17">
        <f t="shared" si="57"/>
        <v>0</v>
      </c>
      <c r="P589" s="17">
        <f t="shared" si="57"/>
        <v>0</v>
      </c>
      <c r="Q589" s="17">
        <f t="shared" si="57"/>
        <v>0</v>
      </c>
      <c r="S589" s="17">
        <f t="shared" si="58"/>
        <v>0</v>
      </c>
    </row>
    <row r="590" spans="1:19" x14ac:dyDescent="0.25">
      <c r="A590" s="15" t="s">
        <v>440</v>
      </c>
      <c r="B590" s="39" t="s">
        <v>952</v>
      </c>
      <c r="C590" s="24">
        <v>135</v>
      </c>
      <c r="D590" s="24">
        <v>95</v>
      </c>
      <c r="L590" s="15">
        <f t="shared" si="60"/>
        <v>135</v>
      </c>
      <c r="M590" s="17">
        <f t="shared" si="59"/>
        <v>40.5</v>
      </c>
      <c r="N590" s="17">
        <f t="shared" si="61"/>
        <v>35</v>
      </c>
      <c r="O590" s="17">
        <f t="shared" si="57"/>
        <v>21</v>
      </c>
      <c r="P590" s="17">
        <f t="shared" si="57"/>
        <v>8.75</v>
      </c>
      <c r="Q590" s="17">
        <f t="shared" si="57"/>
        <v>5.25</v>
      </c>
      <c r="S590" s="17">
        <f t="shared" si="58"/>
        <v>5.5</v>
      </c>
    </row>
    <row r="591" spans="1:19" x14ac:dyDescent="0.25">
      <c r="A591" s="15" t="s">
        <v>194</v>
      </c>
      <c r="B591" s="39" t="s">
        <v>1095</v>
      </c>
      <c r="C591" s="24">
        <v>148</v>
      </c>
      <c r="D591" s="24">
        <v>73</v>
      </c>
      <c r="L591" s="15">
        <f t="shared" si="60"/>
        <v>65</v>
      </c>
      <c r="M591" s="17">
        <f t="shared" si="59"/>
        <v>19.5</v>
      </c>
      <c r="N591" s="17">
        <f t="shared" si="61"/>
        <v>18.2</v>
      </c>
      <c r="O591" s="17">
        <f t="shared" si="57"/>
        <v>10.92</v>
      </c>
      <c r="P591" s="17">
        <f t="shared" si="57"/>
        <v>4.55</v>
      </c>
      <c r="Q591" s="17">
        <f t="shared" si="57"/>
        <v>2.73</v>
      </c>
      <c r="S591" s="17">
        <f t="shared" si="58"/>
        <v>1.3000000000000007</v>
      </c>
    </row>
    <row r="592" spans="1:19" x14ac:dyDescent="0.25">
      <c r="A592" s="15" t="s">
        <v>166</v>
      </c>
      <c r="B592" s="34" t="s">
        <v>161</v>
      </c>
      <c r="L592" s="15">
        <f t="shared" si="60"/>
        <v>0</v>
      </c>
      <c r="M592" s="17">
        <f t="shared" si="59"/>
        <v>0</v>
      </c>
      <c r="N592" s="17">
        <f t="shared" si="61"/>
        <v>0</v>
      </c>
      <c r="O592" s="17">
        <f t="shared" si="57"/>
        <v>0</v>
      </c>
      <c r="P592" s="17">
        <f t="shared" si="57"/>
        <v>0</v>
      </c>
      <c r="Q592" s="17">
        <f t="shared" si="57"/>
        <v>0</v>
      </c>
      <c r="S592" s="17">
        <f t="shared" si="58"/>
        <v>0</v>
      </c>
    </row>
    <row r="593" spans="1:19" x14ac:dyDescent="0.25">
      <c r="A593" s="15" t="s">
        <v>441</v>
      </c>
      <c r="B593" s="39" t="s">
        <v>890</v>
      </c>
      <c r="C593" s="24">
        <v>87</v>
      </c>
      <c r="D593" s="24">
        <v>51</v>
      </c>
      <c r="L593" s="15">
        <f t="shared" si="60"/>
        <v>139</v>
      </c>
      <c r="M593" s="17">
        <f t="shared" si="59"/>
        <v>41.699999999999996</v>
      </c>
      <c r="N593" s="17">
        <f t="shared" si="61"/>
        <v>27.299999999999997</v>
      </c>
      <c r="O593" s="17">
        <f t="shared" si="57"/>
        <v>16.38</v>
      </c>
      <c r="P593" s="17">
        <f t="shared" si="57"/>
        <v>6.8249999999999993</v>
      </c>
      <c r="Q593" s="17">
        <f t="shared" si="57"/>
        <v>4.0949999999999998</v>
      </c>
      <c r="S593" s="17">
        <f t="shared" si="58"/>
        <v>14.399999999999999</v>
      </c>
    </row>
    <row r="594" spans="1:19" x14ac:dyDescent="0.25">
      <c r="A594" s="15" t="s">
        <v>194</v>
      </c>
      <c r="B594" s="39" t="s">
        <v>1097</v>
      </c>
      <c r="C594" s="24">
        <v>85</v>
      </c>
      <c r="D594" s="24">
        <v>20</v>
      </c>
      <c r="L594" s="15">
        <f t="shared" si="60"/>
        <v>299</v>
      </c>
      <c r="M594" s="17">
        <f t="shared" si="59"/>
        <v>89.7</v>
      </c>
      <c r="N594" s="17">
        <f t="shared" si="61"/>
        <v>28.7</v>
      </c>
      <c r="O594" s="17">
        <f t="shared" si="57"/>
        <v>17.22</v>
      </c>
      <c r="P594" s="17">
        <f t="shared" si="57"/>
        <v>7.1749999999999998</v>
      </c>
      <c r="Q594" s="17">
        <f t="shared" si="57"/>
        <v>4.3049999999999997</v>
      </c>
      <c r="S594" s="17">
        <f t="shared" si="58"/>
        <v>61</v>
      </c>
    </row>
    <row r="595" spans="1:19" x14ac:dyDescent="0.25">
      <c r="A595" s="15" t="s">
        <v>442</v>
      </c>
      <c r="B595" s="34" t="s">
        <v>643</v>
      </c>
      <c r="C595" s="24">
        <v>107</v>
      </c>
      <c r="D595" s="24">
        <v>72</v>
      </c>
      <c r="L595" s="15">
        <f t="shared" si="60"/>
        <v>0</v>
      </c>
      <c r="M595" s="17">
        <f t="shared" si="59"/>
        <v>0</v>
      </c>
      <c r="N595" s="17">
        <f t="shared" si="61"/>
        <v>0</v>
      </c>
      <c r="O595" s="17">
        <f t="shared" si="57"/>
        <v>0</v>
      </c>
      <c r="P595" s="17">
        <f t="shared" si="57"/>
        <v>0</v>
      </c>
      <c r="Q595" s="17">
        <f t="shared" si="57"/>
        <v>0</v>
      </c>
      <c r="S595" s="17">
        <f t="shared" si="58"/>
        <v>0</v>
      </c>
    </row>
    <row r="596" spans="1:19" x14ac:dyDescent="0.25">
      <c r="A596" s="15" t="s">
        <v>443</v>
      </c>
      <c r="B596" s="34" t="s">
        <v>435</v>
      </c>
      <c r="C596" s="24">
        <v>155</v>
      </c>
      <c r="D596" s="24">
        <v>79</v>
      </c>
      <c r="L596" s="15">
        <f t="shared" si="60"/>
        <v>257</v>
      </c>
      <c r="M596" s="17">
        <f t="shared" si="59"/>
        <v>77.099999999999994</v>
      </c>
      <c r="N596" s="17">
        <f t="shared" si="61"/>
        <v>56</v>
      </c>
      <c r="O596" s="17">
        <f t="shared" si="57"/>
        <v>33.6</v>
      </c>
      <c r="P596" s="17">
        <f t="shared" si="57"/>
        <v>14</v>
      </c>
      <c r="Q596" s="17">
        <f t="shared" si="57"/>
        <v>8.4</v>
      </c>
      <c r="S596" s="17">
        <f t="shared" si="58"/>
        <v>21.099999999999994</v>
      </c>
    </row>
    <row r="597" spans="1:19" x14ac:dyDescent="0.25">
      <c r="A597" s="15" t="s">
        <v>167</v>
      </c>
      <c r="B597" s="34" t="s">
        <v>644</v>
      </c>
      <c r="C597" s="24">
        <v>107</v>
      </c>
      <c r="D597" s="24">
        <v>83</v>
      </c>
      <c r="L597" s="15">
        <f t="shared" si="60"/>
        <v>167</v>
      </c>
      <c r="M597" s="17">
        <f t="shared" si="59"/>
        <v>50.1</v>
      </c>
      <c r="N597" s="17">
        <f t="shared" si="61"/>
        <v>37.099999999999994</v>
      </c>
      <c r="O597" s="17">
        <f t="shared" si="57"/>
        <v>22.259999999999994</v>
      </c>
      <c r="P597" s="17">
        <f t="shared" si="57"/>
        <v>9.2749999999999986</v>
      </c>
      <c r="Q597" s="17">
        <f t="shared" si="57"/>
        <v>5.5649999999999986</v>
      </c>
      <c r="S597" s="17">
        <f t="shared" si="58"/>
        <v>13.000000000000007</v>
      </c>
    </row>
    <row r="598" spans="1:19" x14ac:dyDescent="0.25">
      <c r="A598" s="15" t="s">
        <v>528</v>
      </c>
      <c r="B598" s="34" t="s">
        <v>162</v>
      </c>
      <c r="L598" s="15">
        <f t="shared" si="60"/>
        <v>0</v>
      </c>
      <c r="M598" s="17">
        <f t="shared" si="59"/>
        <v>0</v>
      </c>
      <c r="N598" s="17">
        <f t="shared" si="61"/>
        <v>0</v>
      </c>
      <c r="O598" s="17">
        <f t="shared" si="57"/>
        <v>0</v>
      </c>
      <c r="P598" s="17">
        <f t="shared" si="57"/>
        <v>0</v>
      </c>
      <c r="Q598" s="17">
        <f t="shared" si="57"/>
        <v>0</v>
      </c>
      <c r="S598" s="17">
        <f t="shared" si="58"/>
        <v>0</v>
      </c>
    </row>
    <row r="599" spans="1:19" x14ac:dyDescent="0.25">
      <c r="A599" s="15" t="s">
        <v>194</v>
      </c>
      <c r="B599" s="39" t="s">
        <v>891</v>
      </c>
      <c r="C599" s="24">
        <v>171</v>
      </c>
      <c r="D599" s="24">
        <v>81</v>
      </c>
      <c r="L599" s="15">
        <f t="shared" si="60"/>
        <v>129</v>
      </c>
      <c r="M599" s="17">
        <f t="shared" si="59"/>
        <v>38.699999999999996</v>
      </c>
      <c r="N599" s="17">
        <f t="shared" si="61"/>
        <v>26.599999999999998</v>
      </c>
      <c r="O599" s="17">
        <f t="shared" si="57"/>
        <v>15.959999999999997</v>
      </c>
      <c r="P599" s="17">
        <f t="shared" si="57"/>
        <v>6.6499999999999995</v>
      </c>
      <c r="Q599" s="17">
        <f t="shared" si="57"/>
        <v>3.9899999999999993</v>
      </c>
      <c r="S599" s="17">
        <f t="shared" si="58"/>
        <v>12.099999999999998</v>
      </c>
    </row>
    <row r="600" spans="1:19" x14ac:dyDescent="0.25">
      <c r="A600" s="15" t="s">
        <v>168</v>
      </c>
      <c r="B600" s="39" t="s">
        <v>1098</v>
      </c>
      <c r="C600" s="24">
        <v>191</v>
      </c>
      <c r="D600" s="24">
        <v>41</v>
      </c>
      <c r="L600" s="15">
        <f t="shared" si="60"/>
        <v>46</v>
      </c>
      <c r="M600" s="17">
        <f t="shared" si="59"/>
        <v>13.799999999999999</v>
      </c>
      <c r="N600" s="17">
        <f t="shared" si="61"/>
        <v>10.5</v>
      </c>
      <c r="O600" s="17">
        <f t="shared" si="57"/>
        <v>6.3</v>
      </c>
      <c r="P600" s="17">
        <f t="shared" si="57"/>
        <v>2.625</v>
      </c>
      <c r="Q600" s="17">
        <f t="shared" si="57"/>
        <v>1.575</v>
      </c>
      <c r="S600" s="17">
        <f t="shared" si="58"/>
        <v>3.2999999999999989</v>
      </c>
    </row>
    <row r="601" spans="1:19" x14ac:dyDescent="0.25">
      <c r="A601" s="15" t="s">
        <v>444</v>
      </c>
      <c r="B601" s="34" t="s">
        <v>163</v>
      </c>
      <c r="L601" s="15">
        <f t="shared" si="60"/>
        <v>149</v>
      </c>
      <c r="M601" s="17">
        <f t="shared" si="59"/>
        <v>44.699999999999996</v>
      </c>
      <c r="N601" s="17">
        <f t="shared" si="61"/>
        <v>36.4</v>
      </c>
      <c r="O601" s="17">
        <f t="shared" ref="O601:Q664" si="62">O$4*$N601</f>
        <v>21.84</v>
      </c>
      <c r="P601" s="17">
        <f t="shared" si="62"/>
        <v>9.1</v>
      </c>
      <c r="Q601" s="17">
        <f t="shared" si="62"/>
        <v>5.46</v>
      </c>
      <c r="S601" s="17">
        <f t="shared" si="58"/>
        <v>8.2999999999999972</v>
      </c>
    </row>
    <row r="602" spans="1:19" x14ac:dyDescent="0.25">
      <c r="A602" s="15" t="s">
        <v>194</v>
      </c>
      <c r="B602" s="39" t="s">
        <v>892</v>
      </c>
      <c r="C602" s="24">
        <v>85</v>
      </c>
      <c r="D602" s="24">
        <v>50</v>
      </c>
      <c r="L602" s="15">
        <f>SUM(C79:D79)</f>
        <v>231</v>
      </c>
      <c r="M602" s="17">
        <f t="shared" si="59"/>
        <v>69.3</v>
      </c>
      <c r="N602" s="17">
        <f>N$4*D79</f>
        <v>61.599999999999994</v>
      </c>
      <c r="O602" s="17">
        <f t="shared" si="62"/>
        <v>36.959999999999994</v>
      </c>
      <c r="P602" s="17">
        <f t="shared" si="62"/>
        <v>15.399999999999999</v>
      </c>
      <c r="Q602" s="17">
        <f t="shared" si="62"/>
        <v>9.2399999999999984</v>
      </c>
      <c r="S602" s="17">
        <f t="shared" si="58"/>
        <v>7.7000000000000028</v>
      </c>
    </row>
    <row r="603" spans="1:19" x14ac:dyDescent="0.25">
      <c r="A603" s="15" t="s">
        <v>169</v>
      </c>
      <c r="B603" s="39" t="s">
        <v>1099</v>
      </c>
      <c r="C603" s="24">
        <v>39</v>
      </c>
      <c r="D603" s="24">
        <v>26</v>
      </c>
      <c r="L603" s="15">
        <f t="shared" ref="L603:L634" si="63">SUM(C614:D614)</f>
        <v>0</v>
      </c>
      <c r="M603" s="17">
        <f t="shared" si="59"/>
        <v>0</v>
      </c>
      <c r="N603" s="17">
        <f t="shared" ref="N603:N634" si="64">N$4*D614</f>
        <v>0</v>
      </c>
      <c r="O603" s="17">
        <f t="shared" si="62"/>
        <v>0</v>
      </c>
      <c r="P603" s="17">
        <f t="shared" si="62"/>
        <v>0</v>
      </c>
      <c r="Q603" s="17">
        <f t="shared" si="62"/>
        <v>0</v>
      </c>
      <c r="S603" s="17">
        <f t="shared" si="58"/>
        <v>0</v>
      </c>
    </row>
    <row r="604" spans="1:19" x14ac:dyDescent="0.25">
      <c r="A604" s="15" t="s">
        <v>445</v>
      </c>
      <c r="B604" s="34" t="s">
        <v>164</v>
      </c>
      <c r="L604" s="15">
        <f t="shared" si="63"/>
        <v>192</v>
      </c>
      <c r="M604" s="17">
        <f t="shared" si="59"/>
        <v>57.599999999999994</v>
      </c>
      <c r="N604" s="17">
        <f t="shared" si="64"/>
        <v>39.199999999999996</v>
      </c>
      <c r="O604" s="17">
        <f t="shared" si="62"/>
        <v>23.519999999999996</v>
      </c>
      <c r="P604" s="17">
        <f t="shared" si="62"/>
        <v>9.7999999999999989</v>
      </c>
      <c r="Q604" s="17">
        <f t="shared" si="62"/>
        <v>5.879999999999999</v>
      </c>
      <c r="S604" s="17">
        <f t="shared" si="58"/>
        <v>18.399999999999999</v>
      </c>
    </row>
    <row r="605" spans="1:19" x14ac:dyDescent="0.25">
      <c r="A605" s="15" t="s">
        <v>194</v>
      </c>
      <c r="B605" s="39" t="s">
        <v>893</v>
      </c>
      <c r="C605" s="24">
        <v>100</v>
      </c>
      <c r="D605" s="24">
        <v>39</v>
      </c>
      <c r="L605" s="15">
        <f t="shared" si="63"/>
        <v>159</v>
      </c>
      <c r="M605" s="17">
        <f t="shared" si="59"/>
        <v>47.699999999999996</v>
      </c>
      <c r="N605" s="17">
        <f t="shared" si="64"/>
        <v>23.799999999999997</v>
      </c>
      <c r="O605" s="17">
        <f t="shared" si="62"/>
        <v>14.279999999999998</v>
      </c>
      <c r="P605" s="17">
        <f t="shared" si="62"/>
        <v>5.9499999999999993</v>
      </c>
      <c r="Q605" s="17">
        <f t="shared" si="62"/>
        <v>3.5699999999999994</v>
      </c>
      <c r="S605" s="17">
        <f t="shared" si="58"/>
        <v>23.9</v>
      </c>
    </row>
    <row r="606" spans="1:19" x14ac:dyDescent="0.25">
      <c r="A606" s="15" t="s">
        <v>446</v>
      </c>
      <c r="B606" s="39" t="s">
        <v>1100</v>
      </c>
      <c r="C606" s="24">
        <v>258</v>
      </c>
      <c r="D606" s="24">
        <v>41</v>
      </c>
      <c r="L606" s="15">
        <f t="shared" si="63"/>
        <v>0</v>
      </c>
      <c r="M606" s="17">
        <f t="shared" si="59"/>
        <v>0</v>
      </c>
      <c r="N606" s="17">
        <f t="shared" si="64"/>
        <v>0</v>
      </c>
      <c r="O606" s="17">
        <f t="shared" si="62"/>
        <v>0</v>
      </c>
      <c r="P606" s="17">
        <f t="shared" si="62"/>
        <v>0</v>
      </c>
      <c r="Q606" s="17">
        <f t="shared" si="62"/>
        <v>0</v>
      </c>
      <c r="S606" s="17">
        <f t="shared" si="58"/>
        <v>0</v>
      </c>
    </row>
    <row r="607" spans="1:19" x14ac:dyDescent="0.25">
      <c r="A607" s="15" t="s">
        <v>170</v>
      </c>
      <c r="B607" s="34" t="s">
        <v>645</v>
      </c>
      <c r="L607" s="15">
        <f t="shared" si="63"/>
        <v>186</v>
      </c>
      <c r="M607" s="17">
        <f t="shared" si="59"/>
        <v>55.8</v>
      </c>
      <c r="N607" s="17">
        <f t="shared" si="64"/>
        <v>42.699999999999996</v>
      </c>
      <c r="O607" s="17">
        <f t="shared" si="62"/>
        <v>25.619999999999997</v>
      </c>
      <c r="P607" s="17">
        <f t="shared" si="62"/>
        <v>10.674999999999999</v>
      </c>
      <c r="Q607" s="17">
        <f t="shared" si="62"/>
        <v>6.4049999999999994</v>
      </c>
      <c r="S607" s="17">
        <f t="shared" si="58"/>
        <v>13.100000000000001</v>
      </c>
    </row>
    <row r="608" spans="1:19" x14ac:dyDescent="0.25">
      <c r="A608" s="15" t="s">
        <v>447</v>
      </c>
      <c r="B608" s="39" t="s">
        <v>894</v>
      </c>
      <c r="C608" s="24">
        <v>177</v>
      </c>
      <c r="D608" s="24">
        <v>80</v>
      </c>
      <c r="L608" s="15">
        <f t="shared" si="63"/>
        <v>139</v>
      </c>
      <c r="M608" s="17">
        <f t="shared" si="59"/>
        <v>41.699999999999996</v>
      </c>
      <c r="N608" s="17">
        <f t="shared" si="64"/>
        <v>25.9</v>
      </c>
      <c r="O608" s="17">
        <f t="shared" si="62"/>
        <v>15.54</v>
      </c>
      <c r="P608" s="17">
        <f t="shared" si="62"/>
        <v>6.4749999999999996</v>
      </c>
      <c r="Q608" s="17">
        <f t="shared" si="62"/>
        <v>3.8849999999999998</v>
      </c>
      <c r="S608" s="17">
        <f t="shared" si="58"/>
        <v>15.799999999999997</v>
      </c>
    </row>
    <row r="609" spans="1:19" x14ac:dyDescent="0.25">
      <c r="A609" s="15" t="s">
        <v>194</v>
      </c>
      <c r="B609" s="39" t="s">
        <v>1102</v>
      </c>
      <c r="C609" s="24">
        <v>114</v>
      </c>
      <c r="D609" s="24">
        <v>53</v>
      </c>
      <c r="L609" s="15">
        <f t="shared" si="63"/>
        <v>0</v>
      </c>
      <c r="M609" s="17">
        <f t="shared" si="59"/>
        <v>0</v>
      </c>
      <c r="N609" s="17">
        <f t="shared" si="64"/>
        <v>0</v>
      </c>
      <c r="O609" s="17">
        <f t="shared" si="62"/>
        <v>0</v>
      </c>
      <c r="P609" s="17">
        <f t="shared" si="62"/>
        <v>0</v>
      </c>
      <c r="Q609" s="17">
        <f t="shared" si="62"/>
        <v>0</v>
      </c>
      <c r="S609" s="17">
        <f t="shared" si="58"/>
        <v>0</v>
      </c>
    </row>
    <row r="610" spans="1:19" x14ac:dyDescent="0.25">
      <c r="A610" s="15" t="s">
        <v>171</v>
      </c>
      <c r="B610" s="34" t="s">
        <v>646</v>
      </c>
      <c r="L610" s="15">
        <f t="shared" si="63"/>
        <v>188</v>
      </c>
      <c r="M610" s="17">
        <f t="shared" si="59"/>
        <v>56.4</v>
      </c>
      <c r="N610" s="17">
        <f t="shared" si="64"/>
        <v>53.9</v>
      </c>
      <c r="O610" s="17">
        <f t="shared" si="62"/>
        <v>32.339999999999996</v>
      </c>
      <c r="P610" s="17">
        <f t="shared" si="62"/>
        <v>13.475</v>
      </c>
      <c r="Q610" s="17">
        <f t="shared" si="62"/>
        <v>8.0849999999999991</v>
      </c>
      <c r="S610" s="17">
        <f t="shared" si="58"/>
        <v>2.5</v>
      </c>
    </row>
    <row r="611" spans="1:19" x14ac:dyDescent="0.25">
      <c r="A611" s="15" t="s">
        <v>448</v>
      </c>
      <c r="B611" s="39" t="s">
        <v>895</v>
      </c>
      <c r="C611" s="24">
        <v>91</v>
      </c>
      <c r="D611" s="24">
        <v>38</v>
      </c>
      <c r="L611" s="15">
        <f t="shared" si="63"/>
        <v>139</v>
      </c>
      <c r="M611" s="17">
        <f t="shared" si="59"/>
        <v>41.699999999999996</v>
      </c>
      <c r="N611" s="17">
        <f t="shared" si="64"/>
        <v>22.4</v>
      </c>
      <c r="O611" s="17">
        <f t="shared" si="62"/>
        <v>13.44</v>
      </c>
      <c r="P611" s="17">
        <f t="shared" si="62"/>
        <v>5.6</v>
      </c>
      <c r="Q611" s="17">
        <f t="shared" si="62"/>
        <v>3.36</v>
      </c>
      <c r="S611" s="17">
        <f t="shared" si="58"/>
        <v>19.299999999999997</v>
      </c>
    </row>
    <row r="612" spans="1:19" x14ac:dyDescent="0.25">
      <c r="A612" s="15" t="s">
        <v>449</v>
      </c>
      <c r="B612" s="39" t="s">
        <v>1103</v>
      </c>
      <c r="C612" s="24">
        <v>31</v>
      </c>
      <c r="D612" s="24">
        <v>15</v>
      </c>
      <c r="L612" s="15">
        <f t="shared" si="63"/>
        <v>87</v>
      </c>
      <c r="M612" s="17">
        <f t="shared" si="59"/>
        <v>26.099999999999998</v>
      </c>
      <c r="N612" s="17">
        <f t="shared" si="64"/>
        <v>23.799999999999997</v>
      </c>
      <c r="O612" s="17">
        <f t="shared" si="62"/>
        <v>14.279999999999998</v>
      </c>
      <c r="P612" s="17">
        <f t="shared" si="62"/>
        <v>5.9499999999999993</v>
      </c>
      <c r="Q612" s="17">
        <f t="shared" si="62"/>
        <v>3.5699999999999994</v>
      </c>
      <c r="S612" s="17">
        <f t="shared" si="58"/>
        <v>2.3000000000000007</v>
      </c>
    </row>
    <row r="613" spans="1:19" x14ac:dyDescent="0.25">
      <c r="A613" s="15" t="s">
        <v>172</v>
      </c>
      <c r="B613" s="34" t="s">
        <v>442</v>
      </c>
      <c r="C613" s="24">
        <v>97</v>
      </c>
      <c r="D613" s="24">
        <v>52</v>
      </c>
      <c r="L613" s="15">
        <f t="shared" si="63"/>
        <v>0</v>
      </c>
      <c r="M613" s="17">
        <f t="shared" si="59"/>
        <v>0</v>
      </c>
      <c r="N613" s="17">
        <f t="shared" si="64"/>
        <v>0</v>
      </c>
      <c r="O613" s="17">
        <f t="shared" si="62"/>
        <v>0</v>
      </c>
      <c r="P613" s="17">
        <f t="shared" si="62"/>
        <v>0</v>
      </c>
      <c r="Q613" s="17">
        <f t="shared" si="62"/>
        <v>0</v>
      </c>
      <c r="S613" s="17">
        <f t="shared" ref="S613:S676" si="65">M613-N613</f>
        <v>0</v>
      </c>
    </row>
    <row r="614" spans="1:19" x14ac:dyDescent="0.25">
      <c r="A614" s="15" t="s">
        <v>450</v>
      </c>
      <c r="B614" s="34" t="s">
        <v>167</v>
      </c>
      <c r="L614" s="15">
        <f t="shared" si="63"/>
        <v>175</v>
      </c>
      <c r="M614" s="17">
        <f t="shared" si="59"/>
        <v>52.5</v>
      </c>
      <c r="N614" s="17">
        <f t="shared" si="64"/>
        <v>59.499999999999993</v>
      </c>
      <c r="O614" s="17">
        <f t="shared" si="62"/>
        <v>35.699999999999996</v>
      </c>
      <c r="P614" s="17">
        <f t="shared" si="62"/>
        <v>14.874999999999998</v>
      </c>
      <c r="Q614" s="17">
        <f t="shared" si="62"/>
        <v>8.9249999999999989</v>
      </c>
      <c r="S614" s="17">
        <f t="shared" si="65"/>
        <v>-6.9999999999999929</v>
      </c>
    </row>
    <row r="615" spans="1:19" x14ac:dyDescent="0.25">
      <c r="A615" s="15" t="s">
        <v>194</v>
      </c>
      <c r="B615" s="39" t="s">
        <v>896</v>
      </c>
      <c r="C615" s="24">
        <v>136</v>
      </c>
      <c r="D615" s="24">
        <v>56</v>
      </c>
      <c r="L615" s="15">
        <f t="shared" si="63"/>
        <v>140</v>
      </c>
      <c r="M615" s="17">
        <f t="shared" si="59"/>
        <v>42</v>
      </c>
      <c r="N615" s="17">
        <f t="shared" si="64"/>
        <v>35</v>
      </c>
      <c r="O615" s="17">
        <f t="shared" si="62"/>
        <v>21</v>
      </c>
      <c r="P615" s="17">
        <f t="shared" si="62"/>
        <v>8.75</v>
      </c>
      <c r="Q615" s="17">
        <f t="shared" si="62"/>
        <v>5.25</v>
      </c>
      <c r="S615" s="17">
        <f t="shared" si="65"/>
        <v>7</v>
      </c>
    </row>
    <row r="616" spans="1:19" x14ac:dyDescent="0.25">
      <c r="A616" s="15" t="s">
        <v>174</v>
      </c>
      <c r="B616" s="39" t="s">
        <v>1104</v>
      </c>
      <c r="C616" s="24">
        <v>125</v>
      </c>
      <c r="D616" s="24">
        <v>34</v>
      </c>
      <c r="L616" s="15">
        <f t="shared" si="63"/>
        <v>0</v>
      </c>
      <c r="M616" s="17">
        <f t="shared" si="59"/>
        <v>0</v>
      </c>
      <c r="N616" s="17">
        <f t="shared" si="64"/>
        <v>0</v>
      </c>
      <c r="O616" s="17">
        <f t="shared" si="62"/>
        <v>0</v>
      </c>
      <c r="P616" s="17">
        <f t="shared" si="62"/>
        <v>0</v>
      </c>
      <c r="Q616" s="17">
        <f t="shared" si="62"/>
        <v>0</v>
      </c>
      <c r="S616" s="17">
        <f t="shared" si="65"/>
        <v>0</v>
      </c>
    </row>
    <row r="617" spans="1:19" x14ac:dyDescent="0.25">
      <c r="A617" s="15" t="s">
        <v>455</v>
      </c>
      <c r="B617" s="34" t="s">
        <v>168</v>
      </c>
      <c r="L617" s="15">
        <f t="shared" si="63"/>
        <v>247</v>
      </c>
      <c r="M617" s="17">
        <f t="shared" si="59"/>
        <v>74.099999999999994</v>
      </c>
      <c r="N617" s="17">
        <f t="shared" si="64"/>
        <v>67.199999999999989</v>
      </c>
      <c r="O617" s="17">
        <f t="shared" si="62"/>
        <v>40.319999999999993</v>
      </c>
      <c r="P617" s="17">
        <f t="shared" si="62"/>
        <v>16.799999999999997</v>
      </c>
      <c r="Q617" s="17">
        <f t="shared" si="62"/>
        <v>10.079999999999998</v>
      </c>
      <c r="S617" s="17">
        <f t="shared" si="65"/>
        <v>6.9000000000000057</v>
      </c>
    </row>
    <row r="618" spans="1:19" x14ac:dyDescent="0.25">
      <c r="A618" s="15" t="s">
        <v>194</v>
      </c>
      <c r="B618" s="39" t="s">
        <v>897</v>
      </c>
      <c r="C618" s="24">
        <v>125</v>
      </c>
      <c r="D618" s="24">
        <v>61</v>
      </c>
      <c r="L618" s="15">
        <f t="shared" si="63"/>
        <v>295</v>
      </c>
      <c r="M618" s="17">
        <f t="shared" si="59"/>
        <v>88.5</v>
      </c>
      <c r="N618" s="17">
        <f t="shared" si="64"/>
        <v>71.399999999999991</v>
      </c>
      <c r="O618" s="17">
        <f t="shared" si="62"/>
        <v>42.839999999999996</v>
      </c>
      <c r="P618" s="17">
        <f t="shared" si="62"/>
        <v>17.849999999999998</v>
      </c>
      <c r="Q618" s="17">
        <f t="shared" si="62"/>
        <v>10.709999999999999</v>
      </c>
      <c r="S618" s="17">
        <f t="shared" si="65"/>
        <v>17.100000000000009</v>
      </c>
    </row>
    <row r="619" spans="1:19" x14ac:dyDescent="0.25">
      <c r="A619" s="15" t="s">
        <v>177</v>
      </c>
      <c r="B619" s="39" t="s">
        <v>1105</v>
      </c>
      <c r="C619" s="24">
        <v>102</v>
      </c>
      <c r="D619" s="24">
        <v>37</v>
      </c>
      <c r="L619" s="15">
        <f t="shared" si="63"/>
        <v>0</v>
      </c>
      <c r="M619" s="17">
        <f t="shared" si="59"/>
        <v>0</v>
      </c>
      <c r="N619" s="17">
        <f t="shared" si="64"/>
        <v>0</v>
      </c>
      <c r="O619" s="17">
        <f t="shared" si="62"/>
        <v>0</v>
      </c>
      <c r="P619" s="17">
        <f t="shared" si="62"/>
        <v>0</v>
      </c>
      <c r="Q619" s="17">
        <f t="shared" si="62"/>
        <v>0</v>
      </c>
      <c r="S619" s="17">
        <f t="shared" si="65"/>
        <v>0</v>
      </c>
    </row>
    <row r="620" spans="1:19" x14ac:dyDescent="0.25">
      <c r="A620" s="15" t="s">
        <v>458</v>
      </c>
      <c r="B620" s="34" t="s">
        <v>169</v>
      </c>
      <c r="L620" s="15">
        <f t="shared" si="63"/>
        <v>250</v>
      </c>
      <c r="M620" s="17">
        <f t="shared" si="59"/>
        <v>75</v>
      </c>
      <c r="N620" s="17">
        <f t="shared" si="64"/>
        <v>49.699999999999996</v>
      </c>
      <c r="O620" s="17">
        <f t="shared" si="62"/>
        <v>29.819999999999997</v>
      </c>
      <c r="P620" s="17">
        <f t="shared" si="62"/>
        <v>12.424999999999999</v>
      </c>
      <c r="Q620" s="17">
        <f t="shared" si="62"/>
        <v>7.4549999999999992</v>
      </c>
      <c r="S620" s="17">
        <f t="shared" si="65"/>
        <v>25.300000000000004</v>
      </c>
    </row>
    <row r="621" spans="1:19" x14ac:dyDescent="0.25">
      <c r="A621" s="15" t="s">
        <v>459</v>
      </c>
      <c r="B621" s="39" t="s">
        <v>898</v>
      </c>
      <c r="C621" s="24">
        <v>111</v>
      </c>
      <c r="D621" s="24">
        <v>77</v>
      </c>
      <c r="L621" s="15">
        <f t="shared" si="63"/>
        <v>77</v>
      </c>
      <c r="M621" s="17">
        <f t="shared" si="59"/>
        <v>23.099999999999998</v>
      </c>
      <c r="N621" s="17">
        <f t="shared" si="64"/>
        <v>22.4</v>
      </c>
      <c r="O621" s="17">
        <f t="shared" si="62"/>
        <v>13.44</v>
      </c>
      <c r="P621" s="17">
        <f t="shared" si="62"/>
        <v>5.6</v>
      </c>
      <c r="Q621" s="17">
        <f t="shared" si="62"/>
        <v>3.36</v>
      </c>
      <c r="S621" s="17">
        <f t="shared" si="65"/>
        <v>0.69999999999999929</v>
      </c>
    </row>
    <row r="622" spans="1:19" x14ac:dyDescent="0.25">
      <c r="A622" s="15" t="s">
        <v>460</v>
      </c>
      <c r="B622" s="39" t="s">
        <v>1106</v>
      </c>
      <c r="C622" s="24">
        <v>107</v>
      </c>
      <c r="D622" s="24">
        <v>32</v>
      </c>
      <c r="L622" s="15">
        <f t="shared" si="63"/>
        <v>0</v>
      </c>
      <c r="M622" s="17">
        <f t="shared" si="59"/>
        <v>0</v>
      </c>
      <c r="N622" s="17">
        <f t="shared" si="64"/>
        <v>0</v>
      </c>
      <c r="O622" s="17">
        <f t="shared" si="62"/>
        <v>0</v>
      </c>
      <c r="P622" s="17">
        <f t="shared" si="62"/>
        <v>0</v>
      </c>
      <c r="Q622" s="17">
        <f t="shared" si="62"/>
        <v>0</v>
      </c>
      <c r="S622" s="17">
        <f t="shared" si="65"/>
        <v>0</v>
      </c>
    </row>
    <row r="623" spans="1:19" x14ac:dyDescent="0.25">
      <c r="A623" s="15" t="s">
        <v>461</v>
      </c>
      <c r="B623" s="34" t="s">
        <v>647</v>
      </c>
      <c r="C623" s="24">
        <v>53</v>
      </c>
      <c r="D623" s="24">
        <v>34</v>
      </c>
      <c r="L623" s="15">
        <f t="shared" si="63"/>
        <v>148</v>
      </c>
      <c r="M623" s="17">
        <f t="shared" si="59"/>
        <v>44.4</v>
      </c>
      <c r="N623" s="17">
        <f t="shared" si="64"/>
        <v>42.699999999999996</v>
      </c>
      <c r="O623" s="17">
        <f t="shared" si="62"/>
        <v>25.619999999999997</v>
      </c>
      <c r="P623" s="17">
        <f t="shared" si="62"/>
        <v>10.674999999999999</v>
      </c>
      <c r="Q623" s="17">
        <f t="shared" si="62"/>
        <v>6.4049999999999994</v>
      </c>
      <c r="S623" s="17">
        <f t="shared" si="65"/>
        <v>1.7000000000000028</v>
      </c>
    </row>
    <row r="624" spans="1:19" x14ac:dyDescent="0.25">
      <c r="A624" s="15" t="s">
        <v>462</v>
      </c>
      <c r="B624" s="39" t="s">
        <v>899</v>
      </c>
      <c r="L624" s="15">
        <f t="shared" si="63"/>
        <v>127</v>
      </c>
      <c r="M624" s="17">
        <f t="shared" si="59"/>
        <v>38.1</v>
      </c>
      <c r="N624" s="17">
        <f t="shared" si="64"/>
        <v>39.199999999999996</v>
      </c>
      <c r="O624" s="17">
        <f t="shared" si="62"/>
        <v>23.519999999999996</v>
      </c>
      <c r="P624" s="17">
        <f t="shared" si="62"/>
        <v>9.7999999999999989</v>
      </c>
      <c r="Q624" s="17">
        <f t="shared" si="62"/>
        <v>5.879999999999999</v>
      </c>
      <c r="S624" s="17">
        <f t="shared" si="65"/>
        <v>-1.0999999999999943</v>
      </c>
    </row>
    <row r="625" spans="1:19" x14ac:dyDescent="0.25">
      <c r="A625" s="15" t="s">
        <v>532</v>
      </c>
      <c r="B625" s="39" t="s">
        <v>900</v>
      </c>
      <c r="C625" s="24">
        <v>90</v>
      </c>
      <c r="D625" s="24">
        <v>85</v>
      </c>
      <c r="L625" s="15">
        <f t="shared" si="63"/>
        <v>0</v>
      </c>
      <c r="M625" s="17">
        <f t="shared" si="59"/>
        <v>0</v>
      </c>
      <c r="N625" s="17">
        <f t="shared" si="64"/>
        <v>0</v>
      </c>
      <c r="O625" s="17">
        <f t="shared" si="62"/>
        <v>0</v>
      </c>
      <c r="P625" s="17">
        <f t="shared" si="62"/>
        <v>0</v>
      </c>
      <c r="Q625" s="17">
        <f t="shared" si="62"/>
        <v>0</v>
      </c>
      <c r="S625" s="17">
        <f t="shared" si="65"/>
        <v>0</v>
      </c>
    </row>
    <row r="626" spans="1:19" x14ac:dyDescent="0.25">
      <c r="A626" s="15" t="s">
        <v>194</v>
      </c>
      <c r="B626" s="39" t="s">
        <v>1107</v>
      </c>
      <c r="C626" s="24">
        <v>90</v>
      </c>
      <c r="D626" s="24">
        <v>50</v>
      </c>
      <c r="L626" s="15">
        <f t="shared" si="63"/>
        <v>127</v>
      </c>
      <c r="M626" s="17">
        <f t="shared" si="59"/>
        <v>38.1</v>
      </c>
      <c r="N626" s="17">
        <f t="shared" si="64"/>
        <v>37.099999999999994</v>
      </c>
      <c r="O626" s="17">
        <f t="shared" si="62"/>
        <v>22.259999999999994</v>
      </c>
      <c r="P626" s="17">
        <f t="shared" si="62"/>
        <v>9.2749999999999986</v>
      </c>
      <c r="Q626" s="17">
        <f t="shared" si="62"/>
        <v>5.5649999999999986</v>
      </c>
      <c r="S626" s="17">
        <f t="shared" si="65"/>
        <v>1.0000000000000071</v>
      </c>
    </row>
    <row r="627" spans="1:19" x14ac:dyDescent="0.25">
      <c r="A627" s="15" t="s">
        <v>175</v>
      </c>
      <c r="B627" s="34" t="s">
        <v>648</v>
      </c>
      <c r="L627" s="15">
        <f t="shared" si="63"/>
        <v>123</v>
      </c>
      <c r="M627" s="17">
        <f t="shared" si="59"/>
        <v>36.9</v>
      </c>
      <c r="N627" s="17">
        <f t="shared" si="64"/>
        <v>34.299999999999997</v>
      </c>
      <c r="O627" s="17">
        <f t="shared" si="62"/>
        <v>20.58</v>
      </c>
      <c r="P627" s="17">
        <f t="shared" si="62"/>
        <v>8.5749999999999993</v>
      </c>
      <c r="Q627" s="17">
        <f t="shared" si="62"/>
        <v>5.1449999999999996</v>
      </c>
      <c r="S627" s="17">
        <f t="shared" si="65"/>
        <v>2.6000000000000014</v>
      </c>
    </row>
    <row r="628" spans="1:19" x14ac:dyDescent="0.25">
      <c r="A628" s="15" t="s">
        <v>456</v>
      </c>
      <c r="B628" s="39" t="s">
        <v>901</v>
      </c>
      <c r="C628" s="24">
        <v>151</v>
      </c>
      <c r="D628" s="24">
        <v>96</v>
      </c>
      <c r="L628" s="15">
        <f t="shared" si="63"/>
        <v>76</v>
      </c>
      <c r="M628" s="17">
        <f t="shared" si="59"/>
        <v>22.8</v>
      </c>
      <c r="N628" s="17">
        <f t="shared" si="64"/>
        <v>20.299999999999997</v>
      </c>
      <c r="O628" s="17">
        <f t="shared" si="62"/>
        <v>12.179999999999998</v>
      </c>
      <c r="P628" s="17">
        <f t="shared" si="62"/>
        <v>5.0749999999999993</v>
      </c>
      <c r="Q628" s="17">
        <f t="shared" si="62"/>
        <v>3.0449999999999995</v>
      </c>
      <c r="S628" s="17">
        <f t="shared" si="65"/>
        <v>2.5000000000000036</v>
      </c>
    </row>
    <row r="629" spans="1:19" x14ac:dyDescent="0.25">
      <c r="A629" s="15" t="s">
        <v>194</v>
      </c>
      <c r="B629" s="39" t="s">
        <v>902</v>
      </c>
      <c r="C629" s="24">
        <v>193</v>
      </c>
      <c r="D629" s="24">
        <v>102</v>
      </c>
      <c r="L629" s="15">
        <f t="shared" si="63"/>
        <v>170</v>
      </c>
      <c r="M629" s="17">
        <f t="shared" si="59"/>
        <v>51</v>
      </c>
      <c r="N629" s="17">
        <f t="shared" si="64"/>
        <v>46.199999999999996</v>
      </c>
      <c r="O629" s="17">
        <f t="shared" si="62"/>
        <v>27.719999999999995</v>
      </c>
      <c r="P629" s="17">
        <f t="shared" si="62"/>
        <v>11.549999999999999</v>
      </c>
      <c r="Q629" s="17">
        <f t="shared" si="62"/>
        <v>6.9299999999999988</v>
      </c>
      <c r="S629" s="17">
        <f t="shared" si="65"/>
        <v>4.8000000000000043</v>
      </c>
    </row>
    <row r="630" spans="1:19" x14ac:dyDescent="0.25">
      <c r="A630" s="15" t="s">
        <v>176</v>
      </c>
      <c r="B630" s="39" t="s">
        <v>903</v>
      </c>
      <c r="L630" s="15">
        <f t="shared" si="63"/>
        <v>128</v>
      </c>
      <c r="M630" s="17">
        <f t="shared" si="59"/>
        <v>38.4</v>
      </c>
      <c r="N630" s="17">
        <f t="shared" si="64"/>
        <v>32.9</v>
      </c>
      <c r="O630" s="17">
        <f t="shared" si="62"/>
        <v>19.739999999999998</v>
      </c>
      <c r="P630" s="17">
        <f t="shared" si="62"/>
        <v>8.2249999999999996</v>
      </c>
      <c r="Q630" s="17">
        <f t="shared" si="62"/>
        <v>4.9349999999999996</v>
      </c>
      <c r="S630" s="17">
        <f t="shared" si="65"/>
        <v>5.5</v>
      </c>
    </row>
    <row r="631" spans="1:19" x14ac:dyDescent="0.25">
      <c r="A631" s="15" t="s">
        <v>531</v>
      </c>
      <c r="B631" s="39" t="s">
        <v>904</v>
      </c>
      <c r="C631" s="24">
        <v>179</v>
      </c>
      <c r="D631" s="24">
        <v>71</v>
      </c>
      <c r="L631" s="15">
        <f t="shared" si="63"/>
        <v>106</v>
      </c>
      <c r="M631" s="17">
        <f t="shared" si="59"/>
        <v>31.799999999999997</v>
      </c>
      <c r="N631" s="17">
        <f t="shared" si="64"/>
        <v>26.599999999999998</v>
      </c>
      <c r="O631" s="17">
        <f t="shared" si="62"/>
        <v>15.959999999999997</v>
      </c>
      <c r="P631" s="17">
        <f t="shared" si="62"/>
        <v>6.6499999999999995</v>
      </c>
      <c r="Q631" s="17">
        <f t="shared" si="62"/>
        <v>3.9899999999999993</v>
      </c>
      <c r="S631" s="17">
        <f t="shared" si="65"/>
        <v>5.1999999999999993</v>
      </c>
    </row>
    <row r="632" spans="1:19" x14ac:dyDescent="0.25">
      <c r="A632" s="15" t="s">
        <v>457</v>
      </c>
      <c r="B632" s="39" t="s">
        <v>1108</v>
      </c>
      <c r="C632" s="24">
        <v>45</v>
      </c>
      <c r="D632" s="24">
        <v>32</v>
      </c>
      <c r="L632" s="15">
        <f t="shared" si="63"/>
        <v>71</v>
      </c>
      <c r="M632" s="17">
        <f t="shared" si="59"/>
        <v>21.3</v>
      </c>
      <c r="N632" s="17">
        <f t="shared" si="64"/>
        <v>21</v>
      </c>
      <c r="O632" s="17">
        <f t="shared" si="62"/>
        <v>12.6</v>
      </c>
      <c r="P632" s="17">
        <f t="shared" si="62"/>
        <v>5.25</v>
      </c>
      <c r="Q632" s="17">
        <f t="shared" si="62"/>
        <v>3.15</v>
      </c>
      <c r="S632" s="17">
        <f t="shared" si="65"/>
        <v>0.30000000000000071</v>
      </c>
    </row>
    <row r="633" spans="1:19" x14ac:dyDescent="0.25">
      <c r="A633" s="15" t="s">
        <v>178</v>
      </c>
      <c r="B633" s="34" t="s">
        <v>650</v>
      </c>
      <c r="L633" s="15">
        <f t="shared" si="63"/>
        <v>0</v>
      </c>
      <c r="M633" s="17">
        <f t="shared" si="59"/>
        <v>0</v>
      </c>
      <c r="N633" s="17">
        <f t="shared" si="64"/>
        <v>0</v>
      </c>
      <c r="O633" s="17">
        <f t="shared" si="62"/>
        <v>0</v>
      </c>
      <c r="P633" s="17">
        <f t="shared" si="62"/>
        <v>0</v>
      </c>
      <c r="Q633" s="17">
        <f t="shared" si="62"/>
        <v>0</v>
      </c>
      <c r="S633" s="17">
        <f t="shared" si="65"/>
        <v>0</v>
      </c>
    </row>
    <row r="634" spans="1:19" x14ac:dyDescent="0.25">
      <c r="A634" s="15" t="s">
        <v>463</v>
      </c>
      <c r="B634" s="39" t="s">
        <v>911</v>
      </c>
      <c r="C634" s="24">
        <v>87</v>
      </c>
      <c r="D634" s="24">
        <v>61</v>
      </c>
      <c r="L634" s="15">
        <f t="shared" si="63"/>
        <v>122</v>
      </c>
      <c r="M634" s="17">
        <f t="shared" si="59"/>
        <v>36.6</v>
      </c>
      <c r="N634" s="17">
        <f t="shared" si="64"/>
        <v>39.199999999999996</v>
      </c>
      <c r="O634" s="17">
        <f t="shared" si="62"/>
        <v>23.519999999999996</v>
      </c>
      <c r="P634" s="17">
        <f t="shared" si="62"/>
        <v>9.7999999999999989</v>
      </c>
      <c r="Q634" s="17">
        <f t="shared" si="62"/>
        <v>5.879999999999999</v>
      </c>
      <c r="S634" s="17">
        <f t="shared" si="65"/>
        <v>-2.5999999999999943</v>
      </c>
    </row>
    <row r="635" spans="1:19" x14ac:dyDescent="0.25">
      <c r="A635" s="15" t="s">
        <v>194</v>
      </c>
      <c r="B635" s="39" t="s">
        <v>1109</v>
      </c>
      <c r="C635" s="24">
        <v>71</v>
      </c>
      <c r="D635" s="24">
        <v>56</v>
      </c>
      <c r="L635" s="15">
        <f t="shared" ref="L635:L656" si="66">SUM(C646:D646)</f>
        <v>86</v>
      </c>
      <c r="M635" s="17">
        <f t="shared" si="59"/>
        <v>25.8</v>
      </c>
      <c r="N635" s="17">
        <f t="shared" ref="N635:N656" si="67">N$4*D646</f>
        <v>23.099999999999998</v>
      </c>
      <c r="O635" s="17">
        <f t="shared" si="62"/>
        <v>13.859999999999998</v>
      </c>
      <c r="P635" s="17">
        <f t="shared" si="62"/>
        <v>5.7749999999999995</v>
      </c>
      <c r="Q635" s="17">
        <f t="shared" si="62"/>
        <v>3.4649999999999994</v>
      </c>
      <c r="S635" s="17">
        <f t="shared" si="65"/>
        <v>2.7000000000000028</v>
      </c>
    </row>
    <row r="636" spans="1:19" x14ac:dyDescent="0.25">
      <c r="A636" s="15" t="s">
        <v>134</v>
      </c>
      <c r="B636" s="34" t="s">
        <v>652</v>
      </c>
      <c r="L636" s="15">
        <f t="shared" si="66"/>
        <v>0</v>
      </c>
      <c r="M636" s="17">
        <f t="shared" si="59"/>
        <v>0</v>
      </c>
      <c r="N636" s="17">
        <f t="shared" si="67"/>
        <v>0</v>
      </c>
      <c r="O636" s="17">
        <f t="shared" si="62"/>
        <v>0</v>
      </c>
      <c r="P636" s="17">
        <f t="shared" si="62"/>
        <v>0</v>
      </c>
      <c r="Q636" s="17">
        <f t="shared" si="62"/>
        <v>0</v>
      </c>
      <c r="S636" s="17">
        <f t="shared" si="65"/>
        <v>0</v>
      </c>
    </row>
    <row r="637" spans="1:19" x14ac:dyDescent="0.25">
      <c r="A637" s="15" t="s">
        <v>379</v>
      </c>
      <c r="B637" s="39" t="s">
        <v>915</v>
      </c>
      <c r="C637" s="24">
        <v>74</v>
      </c>
      <c r="D637" s="24">
        <v>53</v>
      </c>
      <c r="L637" s="15">
        <f t="shared" si="66"/>
        <v>158</v>
      </c>
      <c r="M637" s="17">
        <f t="shared" si="59"/>
        <v>47.4</v>
      </c>
      <c r="N637" s="17">
        <f t="shared" si="67"/>
        <v>33.599999999999994</v>
      </c>
      <c r="O637" s="17">
        <f t="shared" si="62"/>
        <v>20.159999999999997</v>
      </c>
      <c r="P637" s="17">
        <f t="shared" si="62"/>
        <v>8.3999999999999986</v>
      </c>
      <c r="Q637" s="17">
        <f t="shared" si="62"/>
        <v>5.0399999999999991</v>
      </c>
      <c r="S637" s="17">
        <f t="shared" si="65"/>
        <v>13.800000000000004</v>
      </c>
    </row>
    <row r="638" spans="1:19" x14ac:dyDescent="0.25">
      <c r="A638" s="15" t="s">
        <v>194</v>
      </c>
      <c r="B638" s="39" t="s">
        <v>916</v>
      </c>
      <c r="C638" s="24">
        <v>74</v>
      </c>
      <c r="D638" s="24">
        <v>49</v>
      </c>
      <c r="L638" s="15">
        <f t="shared" si="66"/>
        <v>262</v>
      </c>
      <c r="M638" s="17">
        <f t="shared" si="59"/>
        <v>78.599999999999994</v>
      </c>
      <c r="N638" s="17">
        <f t="shared" si="67"/>
        <v>65.8</v>
      </c>
      <c r="O638" s="17">
        <f t="shared" si="62"/>
        <v>39.479999999999997</v>
      </c>
      <c r="P638" s="17">
        <f t="shared" si="62"/>
        <v>16.45</v>
      </c>
      <c r="Q638" s="17">
        <f t="shared" si="62"/>
        <v>9.8699999999999992</v>
      </c>
      <c r="S638" s="17">
        <f t="shared" si="65"/>
        <v>12.799999999999997</v>
      </c>
    </row>
    <row r="639" spans="1:19" x14ac:dyDescent="0.25">
      <c r="A639" s="15" t="s">
        <v>135</v>
      </c>
      <c r="B639" s="39" t="s">
        <v>917</v>
      </c>
      <c r="C639" s="24">
        <v>47</v>
      </c>
      <c r="D639" s="24">
        <v>29</v>
      </c>
      <c r="L639" s="15">
        <f t="shared" si="66"/>
        <v>0</v>
      </c>
      <c r="M639" s="17">
        <f t="shared" si="59"/>
        <v>0</v>
      </c>
      <c r="N639" s="17">
        <f t="shared" si="67"/>
        <v>0</v>
      </c>
      <c r="O639" s="17">
        <f t="shared" si="62"/>
        <v>0</v>
      </c>
      <c r="P639" s="17">
        <f t="shared" si="62"/>
        <v>0</v>
      </c>
      <c r="Q639" s="17">
        <f t="shared" si="62"/>
        <v>0</v>
      </c>
      <c r="S639" s="17">
        <f t="shared" si="65"/>
        <v>0</v>
      </c>
    </row>
    <row r="640" spans="1:19" x14ac:dyDescent="0.25">
      <c r="A640" s="15" t="s">
        <v>524</v>
      </c>
      <c r="B640" s="39" t="s">
        <v>918</v>
      </c>
      <c r="C640" s="24">
        <v>104</v>
      </c>
      <c r="D640" s="24">
        <v>66</v>
      </c>
      <c r="L640" s="15">
        <f t="shared" si="66"/>
        <v>129</v>
      </c>
      <c r="M640" s="17">
        <f t="shared" si="59"/>
        <v>38.699999999999996</v>
      </c>
      <c r="N640" s="17">
        <f t="shared" si="67"/>
        <v>29.4</v>
      </c>
      <c r="O640" s="17">
        <f t="shared" si="62"/>
        <v>17.639999999999997</v>
      </c>
      <c r="P640" s="17">
        <f t="shared" si="62"/>
        <v>7.35</v>
      </c>
      <c r="Q640" s="17">
        <f t="shared" si="62"/>
        <v>4.4099999999999993</v>
      </c>
      <c r="S640" s="17">
        <f t="shared" si="65"/>
        <v>9.2999999999999972</v>
      </c>
    </row>
    <row r="641" spans="1:19" x14ac:dyDescent="0.25">
      <c r="A641" s="15" t="s">
        <v>194</v>
      </c>
      <c r="B641" s="39" t="s">
        <v>919</v>
      </c>
      <c r="C641" s="24">
        <v>81</v>
      </c>
      <c r="D641" s="24">
        <v>47</v>
      </c>
      <c r="L641" s="15">
        <f t="shared" si="66"/>
        <v>85</v>
      </c>
      <c r="M641" s="17">
        <f t="shared" si="59"/>
        <v>25.5</v>
      </c>
      <c r="N641" s="17">
        <f t="shared" si="67"/>
        <v>35</v>
      </c>
      <c r="O641" s="17">
        <f t="shared" si="62"/>
        <v>21</v>
      </c>
      <c r="P641" s="17">
        <f t="shared" si="62"/>
        <v>8.75</v>
      </c>
      <c r="Q641" s="17">
        <f t="shared" si="62"/>
        <v>5.25</v>
      </c>
      <c r="S641" s="17">
        <f t="shared" si="65"/>
        <v>-9.5</v>
      </c>
    </row>
    <row r="642" spans="1:19" x14ac:dyDescent="0.25">
      <c r="A642" s="15" t="s">
        <v>182</v>
      </c>
      <c r="B642" s="39" t="s">
        <v>920</v>
      </c>
      <c r="C642" s="24">
        <v>68</v>
      </c>
      <c r="D642" s="24">
        <v>38</v>
      </c>
      <c r="L642" s="15">
        <f t="shared" si="66"/>
        <v>0</v>
      </c>
      <c r="M642" s="17">
        <f t="shared" si="59"/>
        <v>0</v>
      </c>
      <c r="N642" s="17">
        <f t="shared" si="67"/>
        <v>0</v>
      </c>
      <c r="O642" s="17">
        <f t="shared" si="62"/>
        <v>0</v>
      </c>
      <c r="P642" s="17">
        <f t="shared" si="62"/>
        <v>0</v>
      </c>
      <c r="Q642" s="17">
        <f t="shared" si="62"/>
        <v>0</v>
      </c>
      <c r="S642" s="17">
        <f t="shared" si="65"/>
        <v>0</v>
      </c>
    </row>
    <row r="643" spans="1:19" x14ac:dyDescent="0.25">
      <c r="A643" s="15" t="s">
        <v>183</v>
      </c>
      <c r="B643" s="39" t="s">
        <v>1110</v>
      </c>
      <c r="C643" s="24">
        <v>41</v>
      </c>
      <c r="D643" s="24">
        <v>30</v>
      </c>
      <c r="L643" s="15">
        <f t="shared" si="66"/>
        <v>209</v>
      </c>
      <c r="M643" s="17">
        <f t="shared" si="59"/>
        <v>62.699999999999996</v>
      </c>
      <c r="N643" s="17">
        <f t="shared" si="67"/>
        <v>44.099999999999994</v>
      </c>
      <c r="O643" s="17">
        <f t="shared" si="62"/>
        <v>26.459999999999997</v>
      </c>
      <c r="P643" s="17">
        <f t="shared" si="62"/>
        <v>11.024999999999999</v>
      </c>
      <c r="Q643" s="17">
        <f t="shared" si="62"/>
        <v>6.6149999999999993</v>
      </c>
      <c r="S643" s="17">
        <f t="shared" si="65"/>
        <v>18.600000000000001</v>
      </c>
    </row>
    <row r="644" spans="1:19" x14ac:dyDescent="0.25">
      <c r="A644" s="15" t="s">
        <v>184</v>
      </c>
      <c r="B644" s="34" t="s">
        <v>175</v>
      </c>
      <c r="L644" s="15">
        <f t="shared" si="66"/>
        <v>146</v>
      </c>
      <c r="M644" s="17">
        <f t="shared" si="59"/>
        <v>43.8</v>
      </c>
      <c r="N644" s="17">
        <f t="shared" si="67"/>
        <v>20.299999999999997</v>
      </c>
      <c r="O644" s="17">
        <f t="shared" si="62"/>
        <v>12.179999999999998</v>
      </c>
      <c r="P644" s="17">
        <f t="shared" si="62"/>
        <v>5.0749999999999993</v>
      </c>
      <c r="Q644" s="17">
        <f t="shared" si="62"/>
        <v>3.0449999999999995</v>
      </c>
      <c r="S644" s="17">
        <f t="shared" si="65"/>
        <v>23.5</v>
      </c>
    </row>
    <row r="645" spans="1:19" x14ac:dyDescent="0.25">
      <c r="A645" s="15" t="s">
        <v>543</v>
      </c>
      <c r="B645" s="39" t="s">
        <v>912</v>
      </c>
      <c r="C645" s="24">
        <v>66</v>
      </c>
      <c r="D645" s="24">
        <v>56</v>
      </c>
      <c r="L645" s="15">
        <f t="shared" si="66"/>
        <v>0</v>
      </c>
      <c r="M645" s="17">
        <f t="shared" ref="M645:M694" si="68">$M$4*L645</f>
        <v>0</v>
      </c>
      <c r="N645" s="17">
        <f t="shared" si="67"/>
        <v>0</v>
      </c>
      <c r="O645" s="17">
        <f t="shared" si="62"/>
        <v>0</v>
      </c>
      <c r="P645" s="17">
        <f t="shared" si="62"/>
        <v>0</v>
      </c>
      <c r="Q645" s="17">
        <f t="shared" si="62"/>
        <v>0</v>
      </c>
      <c r="S645" s="17">
        <f t="shared" si="65"/>
        <v>0</v>
      </c>
    </row>
    <row r="646" spans="1:19" x14ac:dyDescent="0.25">
      <c r="A646" s="15" t="s">
        <v>194</v>
      </c>
      <c r="B646" s="39" t="s">
        <v>1111</v>
      </c>
      <c r="C646" s="24">
        <v>53</v>
      </c>
      <c r="D646" s="24">
        <v>33</v>
      </c>
      <c r="L646" s="15">
        <f t="shared" si="66"/>
        <v>346</v>
      </c>
      <c r="M646" s="17">
        <f t="shared" si="68"/>
        <v>103.8</v>
      </c>
      <c r="N646" s="17">
        <f t="shared" si="67"/>
        <v>73.5</v>
      </c>
      <c r="O646" s="17">
        <f t="shared" si="62"/>
        <v>44.1</v>
      </c>
      <c r="P646" s="17">
        <f t="shared" si="62"/>
        <v>18.375</v>
      </c>
      <c r="Q646" s="17">
        <f t="shared" si="62"/>
        <v>11.025</v>
      </c>
      <c r="S646" s="17">
        <f t="shared" si="65"/>
        <v>30.299999999999997</v>
      </c>
    </row>
    <row r="647" spans="1:19" x14ac:dyDescent="0.25">
      <c r="A647" s="15" t="s">
        <v>179</v>
      </c>
      <c r="B647" s="34" t="s">
        <v>651</v>
      </c>
      <c r="L647" s="15">
        <f t="shared" si="66"/>
        <v>175</v>
      </c>
      <c r="M647" s="17">
        <f t="shared" si="68"/>
        <v>52.5</v>
      </c>
      <c r="N647" s="17">
        <f t="shared" si="67"/>
        <v>39.9</v>
      </c>
      <c r="O647" s="17">
        <f t="shared" si="62"/>
        <v>23.939999999999998</v>
      </c>
      <c r="P647" s="17">
        <f t="shared" si="62"/>
        <v>9.9749999999999996</v>
      </c>
      <c r="Q647" s="17">
        <f t="shared" si="62"/>
        <v>5.9849999999999994</v>
      </c>
      <c r="S647" s="17">
        <f t="shared" si="65"/>
        <v>12.600000000000001</v>
      </c>
    </row>
    <row r="648" spans="1:19" x14ac:dyDescent="0.25">
      <c r="A648" s="15" t="s">
        <v>464</v>
      </c>
      <c r="B648" s="39" t="s">
        <v>913</v>
      </c>
      <c r="C648" s="24">
        <v>110</v>
      </c>
      <c r="D648" s="24">
        <v>48</v>
      </c>
      <c r="L648" s="15">
        <f t="shared" si="66"/>
        <v>0</v>
      </c>
      <c r="M648" s="17">
        <f t="shared" si="68"/>
        <v>0</v>
      </c>
      <c r="N648" s="17">
        <f t="shared" si="67"/>
        <v>0</v>
      </c>
      <c r="O648" s="17">
        <f t="shared" si="62"/>
        <v>0</v>
      </c>
      <c r="P648" s="17">
        <f t="shared" si="62"/>
        <v>0</v>
      </c>
      <c r="Q648" s="17">
        <f t="shared" si="62"/>
        <v>0</v>
      </c>
      <c r="S648" s="17">
        <f t="shared" si="65"/>
        <v>0</v>
      </c>
    </row>
    <row r="649" spans="1:19" x14ac:dyDescent="0.25">
      <c r="A649" s="15" t="s">
        <v>465</v>
      </c>
      <c r="B649" s="39" t="s">
        <v>914</v>
      </c>
      <c r="C649" s="24">
        <v>168</v>
      </c>
      <c r="D649" s="24">
        <v>94</v>
      </c>
      <c r="L649" s="15">
        <f t="shared" si="66"/>
        <v>320</v>
      </c>
      <c r="M649" s="17">
        <f t="shared" si="68"/>
        <v>96</v>
      </c>
      <c r="N649" s="17">
        <f t="shared" si="67"/>
        <v>80.5</v>
      </c>
      <c r="O649" s="17">
        <f t="shared" si="62"/>
        <v>48.3</v>
      </c>
      <c r="P649" s="17">
        <f t="shared" si="62"/>
        <v>20.125</v>
      </c>
      <c r="Q649" s="17">
        <f t="shared" si="62"/>
        <v>12.074999999999999</v>
      </c>
      <c r="S649" s="17">
        <f t="shared" si="65"/>
        <v>15.5</v>
      </c>
    </row>
    <row r="650" spans="1:19" x14ac:dyDescent="0.25">
      <c r="A650" s="15" t="s">
        <v>533</v>
      </c>
      <c r="B650" s="34" t="s">
        <v>178</v>
      </c>
      <c r="L650" s="15">
        <f t="shared" si="66"/>
        <v>283</v>
      </c>
      <c r="M650" s="17">
        <f t="shared" si="68"/>
        <v>84.899999999999991</v>
      </c>
      <c r="N650" s="17">
        <f t="shared" si="67"/>
        <v>65.099999999999994</v>
      </c>
      <c r="O650" s="17">
        <f t="shared" si="62"/>
        <v>39.059999999999995</v>
      </c>
      <c r="P650" s="17">
        <f t="shared" si="62"/>
        <v>16.274999999999999</v>
      </c>
      <c r="Q650" s="17">
        <f t="shared" si="62"/>
        <v>9.7649999999999988</v>
      </c>
      <c r="S650" s="17">
        <f t="shared" si="65"/>
        <v>19.799999999999997</v>
      </c>
    </row>
    <row r="651" spans="1:19" x14ac:dyDescent="0.25">
      <c r="A651" s="15" t="s">
        <v>466</v>
      </c>
      <c r="B651" s="39" t="s">
        <v>921</v>
      </c>
      <c r="C651" s="24">
        <v>87</v>
      </c>
      <c r="D651" s="24">
        <v>42</v>
      </c>
      <c r="L651" s="15">
        <f t="shared" si="66"/>
        <v>0</v>
      </c>
      <c r="M651" s="17">
        <f t="shared" si="68"/>
        <v>0</v>
      </c>
      <c r="N651" s="17">
        <f t="shared" si="67"/>
        <v>0</v>
      </c>
      <c r="O651" s="17">
        <f t="shared" si="62"/>
        <v>0</v>
      </c>
      <c r="P651" s="17">
        <f t="shared" si="62"/>
        <v>0</v>
      </c>
      <c r="Q651" s="17">
        <f t="shared" si="62"/>
        <v>0</v>
      </c>
      <c r="S651" s="17">
        <f t="shared" si="65"/>
        <v>0</v>
      </c>
    </row>
    <row r="652" spans="1:19" x14ac:dyDescent="0.25">
      <c r="A652" s="15" t="s">
        <v>194</v>
      </c>
      <c r="B652" s="39" t="s">
        <v>1112</v>
      </c>
      <c r="C652" s="24">
        <v>35</v>
      </c>
      <c r="D652" s="24">
        <v>50</v>
      </c>
      <c r="L652" s="15">
        <f t="shared" si="66"/>
        <v>171</v>
      </c>
      <c r="M652" s="17">
        <f t="shared" si="68"/>
        <v>51.3</v>
      </c>
      <c r="N652" s="17">
        <f t="shared" si="67"/>
        <v>45.5</v>
      </c>
      <c r="O652" s="17">
        <f t="shared" si="62"/>
        <v>27.3</v>
      </c>
      <c r="P652" s="17">
        <f t="shared" si="62"/>
        <v>11.375</v>
      </c>
      <c r="Q652" s="17">
        <f t="shared" si="62"/>
        <v>6.8250000000000002</v>
      </c>
      <c r="S652" s="17">
        <f t="shared" si="65"/>
        <v>5.7999999999999972</v>
      </c>
    </row>
    <row r="653" spans="1:19" x14ac:dyDescent="0.25">
      <c r="A653" s="15" t="s">
        <v>185</v>
      </c>
      <c r="B653" s="34" t="s">
        <v>625</v>
      </c>
      <c r="L653" s="15">
        <f t="shared" si="66"/>
        <v>143</v>
      </c>
      <c r="M653" s="17">
        <f t="shared" si="68"/>
        <v>42.9</v>
      </c>
      <c r="N653" s="17">
        <f t="shared" si="67"/>
        <v>36.4</v>
      </c>
      <c r="O653" s="17">
        <f t="shared" si="62"/>
        <v>21.84</v>
      </c>
      <c r="P653" s="17">
        <f t="shared" si="62"/>
        <v>9.1</v>
      </c>
      <c r="Q653" s="17">
        <f t="shared" si="62"/>
        <v>5.46</v>
      </c>
      <c r="S653" s="17">
        <f t="shared" si="65"/>
        <v>6.5</v>
      </c>
    </row>
    <row r="654" spans="1:19" x14ac:dyDescent="0.25">
      <c r="A654" s="15" t="s">
        <v>539</v>
      </c>
      <c r="B654" s="39" t="s">
        <v>839</v>
      </c>
      <c r="C654" s="24">
        <v>146</v>
      </c>
      <c r="D654" s="24">
        <v>63</v>
      </c>
      <c r="L654" s="15">
        <f t="shared" si="66"/>
        <v>227</v>
      </c>
      <c r="M654" s="17">
        <f t="shared" si="68"/>
        <v>68.099999999999994</v>
      </c>
      <c r="N654" s="17">
        <f t="shared" si="67"/>
        <v>52.5</v>
      </c>
      <c r="O654" s="17">
        <f t="shared" si="62"/>
        <v>31.5</v>
      </c>
      <c r="P654" s="17">
        <f t="shared" si="62"/>
        <v>13.125</v>
      </c>
      <c r="Q654" s="17">
        <f t="shared" si="62"/>
        <v>7.875</v>
      </c>
      <c r="S654" s="17">
        <f t="shared" si="65"/>
        <v>15.599999999999994</v>
      </c>
    </row>
    <row r="655" spans="1:19" x14ac:dyDescent="0.25">
      <c r="A655" s="15" t="s">
        <v>468</v>
      </c>
      <c r="B655" s="39" t="s">
        <v>1113</v>
      </c>
      <c r="C655" s="24">
        <v>117</v>
      </c>
      <c r="D655" s="24">
        <v>29</v>
      </c>
      <c r="L655" s="15">
        <f t="shared" si="66"/>
        <v>124</v>
      </c>
      <c r="M655" s="17">
        <f t="shared" si="68"/>
        <v>37.199999999999996</v>
      </c>
      <c r="N655" s="17">
        <f t="shared" si="67"/>
        <v>28</v>
      </c>
      <c r="O655" s="17">
        <f t="shared" si="62"/>
        <v>16.8</v>
      </c>
      <c r="P655" s="17">
        <f t="shared" si="62"/>
        <v>7</v>
      </c>
      <c r="Q655" s="17">
        <f t="shared" si="62"/>
        <v>4.2</v>
      </c>
      <c r="S655" s="17">
        <f t="shared" si="65"/>
        <v>9.1999999999999957</v>
      </c>
    </row>
    <row r="656" spans="1:19" x14ac:dyDescent="0.25">
      <c r="A656" s="15" t="s">
        <v>469</v>
      </c>
      <c r="B656" s="34" t="s">
        <v>626</v>
      </c>
      <c r="L656" s="15">
        <f t="shared" si="66"/>
        <v>94</v>
      </c>
      <c r="M656" s="17">
        <f t="shared" si="68"/>
        <v>28.2</v>
      </c>
      <c r="N656" s="17">
        <f t="shared" si="67"/>
        <v>35</v>
      </c>
      <c r="O656" s="17">
        <f t="shared" si="62"/>
        <v>21</v>
      </c>
      <c r="P656" s="17">
        <f t="shared" si="62"/>
        <v>8.75</v>
      </c>
      <c r="Q656" s="17">
        <f t="shared" si="62"/>
        <v>5.25</v>
      </c>
      <c r="S656" s="17">
        <f t="shared" si="65"/>
        <v>-6.8000000000000007</v>
      </c>
    </row>
    <row r="657" spans="1:19" x14ac:dyDescent="0.25">
      <c r="A657" s="15" t="s">
        <v>470</v>
      </c>
      <c r="B657" s="39" t="s">
        <v>840</v>
      </c>
      <c r="C657" s="24">
        <v>241</v>
      </c>
      <c r="D657" s="24">
        <v>105</v>
      </c>
      <c r="L657" s="15">
        <f t="shared" ref="L657:L667" si="69">SUM(C82:D82)</f>
        <v>0</v>
      </c>
      <c r="M657" s="17">
        <f t="shared" si="68"/>
        <v>0</v>
      </c>
      <c r="N657" s="17">
        <f t="shared" ref="N657:N667" si="70">N$4*D82</f>
        <v>0</v>
      </c>
      <c r="O657" s="17">
        <f t="shared" si="62"/>
        <v>0</v>
      </c>
      <c r="P657" s="17">
        <f t="shared" si="62"/>
        <v>0</v>
      </c>
      <c r="Q657" s="17">
        <f t="shared" si="62"/>
        <v>0</v>
      </c>
      <c r="S657" s="17">
        <f t="shared" si="65"/>
        <v>0</v>
      </c>
    </row>
    <row r="658" spans="1:19" x14ac:dyDescent="0.25">
      <c r="A658" s="15" t="s">
        <v>540</v>
      </c>
      <c r="B658" s="39" t="s">
        <v>1114</v>
      </c>
      <c r="C658" s="24">
        <v>118</v>
      </c>
      <c r="D658" s="24">
        <v>57</v>
      </c>
      <c r="L658" s="15">
        <f t="shared" si="69"/>
        <v>258</v>
      </c>
      <c r="M658" s="17">
        <f t="shared" si="68"/>
        <v>77.399999999999991</v>
      </c>
      <c r="N658" s="17">
        <f t="shared" si="70"/>
        <v>65.099999999999994</v>
      </c>
      <c r="O658" s="17">
        <f t="shared" si="62"/>
        <v>39.059999999999995</v>
      </c>
      <c r="P658" s="17">
        <f t="shared" si="62"/>
        <v>16.274999999999999</v>
      </c>
      <c r="Q658" s="17">
        <f t="shared" si="62"/>
        <v>9.7649999999999988</v>
      </c>
      <c r="S658" s="17">
        <f t="shared" si="65"/>
        <v>12.299999999999997</v>
      </c>
    </row>
    <row r="659" spans="1:19" x14ac:dyDescent="0.25">
      <c r="A659" s="15" t="s">
        <v>471</v>
      </c>
      <c r="B659" s="34" t="s">
        <v>654</v>
      </c>
      <c r="L659" s="15">
        <f t="shared" si="69"/>
        <v>258</v>
      </c>
      <c r="M659" s="17">
        <f t="shared" si="68"/>
        <v>77.399999999999991</v>
      </c>
      <c r="N659" s="17">
        <f t="shared" si="70"/>
        <v>51.099999999999994</v>
      </c>
      <c r="O659" s="17">
        <f t="shared" si="62"/>
        <v>30.659999999999997</v>
      </c>
      <c r="P659" s="17">
        <f t="shared" si="62"/>
        <v>12.774999999999999</v>
      </c>
      <c r="Q659" s="17">
        <f t="shared" si="62"/>
        <v>7.6649999999999991</v>
      </c>
      <c r="S659" s="17">
        <f t="shared" si="65"/>
        <v>26.299999999999997</v>
      </c>
    </row>
    <row r="660" spans="1:19" x14ac:dyDescent="0.25">
      <c r="A660" s="15" t="s">
        <v>541</v>
      </c>
      <c r="B660" s="39" t="s">
        <v>929</v>
      </c>
      <c r="C660" s="24">
        <v>205</v>
      </c>
      <c r="D660" s="24">
        <v>115</v>
      </c>
      <c r="L660" s="15">
        <f t="shared" si="69"/>
        <v>212</v>
      </c>
      <c r="M660" s="17">
        <f t="shared" si="68"/>
        <v>63.599999999999994</v>
      </c>
      <c r="N660" s="17">
        <f t="shared" si="70"/>
        <v>43.4</v>
      </c>
      <c r="O660" s="17">
        <f t="shared" si="62"/>
        <v>26.04</v>
      </c>
      <c r="P660" s="17">
        <f t="shared" si="62"/>
        <v>10.85</v>
      </c>
      <c r="Q660" s="17">
        <f t="shared" si="62"/>
        <v>6.51</v>
      </c>
      <c r="S660" s="17">
        <f t="shared" si="65"/>
        <v>20.199999999999996</v>
      </c>
    </row>
    <row r="661" spans="1:19" x14ac:dyDescent="0.25">
      <c r="A661" s="15" t="s">
        <v>472</v>
      </c>
      <c r="B661" s="39" t="s">
        <v>1115</v>
      </c>
      <c r="C661" s="24">
        <v>190</v>
      </c>
      <c r="D661" s="24">
        <v>93</v>
      </c>
      <c r="L661" s="15">
        <f t="shared" si="69"/>
        <v>199</v>
      </c>
      <c r="M661" s="17">
        <f t="shared" si="68"/>
        <v>59.699999999999996</v>
      </c>
      <c r="N661" s="17">
        <f t="shared" si="70"/>
        <v>40.599999999999994</v>
      </c>
      <c r="O661" s="17">
        <f t="shared" si="62"/>
        <v>24.359999999999996</v>
      </c>
      <c r="P661" s="17">
        <f t="shared" si="62"/>
        <v>10.149999999999999</v>
      </c>
      <c r="Q661" s="17">
        <f t="shared" si="62"/>
        <v>6.089999999999999</v>
      </c>
      <c r="S661" s="17">
        <f t="shared" si="65"/>
        <v>19.100000000000001</v>
      </c>
    </row>
    <row r="662" spans="1:19" x14ac:dyDescent="0.25">
      <c r="A662" s="15" t="s">
        <v>542</v>
      </c>
      <c r="B662" s="34" t="s">
        <v>179</v>
      </c>
      <c r="L662" s="15">
        <f t="shared" si="69"/>
        <v>204</v>
      </c>
      <c r="M662" s="17">
        <f t="shared" si="68"/>
        <v>61.199999999999996</v>
      </c>
      <c r="N662" s="17">
        <f t="shared" si="70"/>
        <v>43.4</v>
      </c>
      <c r="O662" s="17">
        <f t="shared" si="62"/>
        <v>26.04</v>
      </c>
      <c r="P662" s="17">
        <f t="shared" si="62"/>
        <v>10.85</v>
      </c>
      <c r="Q662" s="17">
        <f t="shared" si="62"/>
        <v>6.51</v>
      </c>
      <c r="S662" s="17">
        <f t="shared" si="65"/>
        <v>17.799999999999997</v>
      </c>
    </row>
    <row r="663" spans="1:19" x14ac:dyDescent="0.25">
      <c r="A663" s="15" t="s">
        <v>194</v>
      </c>
      <c r="B663" s="39" t="s">
        <v>922</v>
      </c>
      <c r="C663" s="24">
        <v>106</v>
      </c>
      <c r="D663" s="24">
        <v>65</v>
      </c>
      <c r="L663" s="15">
        <f t="shared" si="69"/>
        <v>195</v>
      </c>
      <c r="M663" s="17">
        <f t="shared" si="68"/>
        <v>58.5</v>
      </c>
      <c r="N663" s="17">
        <f t="shared" si="70"/>
        <v>39.9</v>
      </c>
      <c r="O663" s="17">
        <f t="shared" si="62"/>
        <v>23.939999999999998</v>
      </c>
      <c r="P663" s="17">
        <f t="shared" si="62"/>
        <v>9.9749999999999996</v>
      </c>
      <c r="Q663" s="17">
        <f t="shared" si="62"/>
        <v>5.9849999999999994</v>
      </c>
      <c r="S663" s="17">
        <f t="shared" si="65"/>
        <v>18.600000000000001</v>
      </c>
    </row>
    <row r="664" spans="1:19" x14ac:dyDescent="0.25">
      <c r="A664" s="15" t="s">
        <v>136</v>
      </c>
      <c r="B664" s="39" t="s">
        <v>923</v>
      </c>
      <c r="C664" s="24">
        <v>91</v>
      </c>
      <c r="D664" s="24">
        <v>52</v>
      </c>
      <c r="L664" s="15">
        <f t="shared" si="69"/>
        <v>380</v>
      </c>
      <c r="M664" s="17">
        <f t="shared" si="68"/>
        <v>114</v>
      </c>
      <c r="N664" s="17">
        <f t="shared" si="70"/>
        <v>70</v>
      </c>
      <c r="O664" s="17">
        <f t="shared" si="62"/>
        <v>42</v>
      </c>
      <c r="P664" s="17">
        <f t="shared" si="62"/>
        <v>17.5</v>
      </c>
      <c r="Q664" s="17">
        <f t="shared" si="62"/>
        <v>10.5</v>
      </c>
      <c r="S664" s="17">
        <f t="shared" si="65"/>
        <v>44</v>
      </c>
    </row>
    <row r="665" spans="1:19" x14ac:dyDescent="0.25">
      <c r="A665" s="15" t="s">
        <v>380</v>
      </c>
      <c r="B665" s="39" t="s">
        <v>924</v>
      </c>
      <c r="C665" s="24">
        <v>152</v>
      </c>
      <c r="D665" s="24">
        <v>75</v>
      </c>
      <c r="L665" s="15">
        <f t="shared" si="69"/>
        <v>252</v>
      </c>
      <c r="M665" s="17">
        <f t="shared" si="68"/>
        <v>75.599999999999994</v>
      </c>
      <c r="N665" s="17">
        <f t="shared" si="70"/>
        <v>48.3</v>
      </c>
      <c r="O665" s="17">
        <f t="shared" ref="O665:Q694" si="71">O$4*$N665</f>
        <v>28.979999999999997</v>
      </c>
      <c r="P665" s="17">
        <f t="shared" si="71"/>
        <v>12.074999999999999</v>
      </c>
      <c r="Q665" s="17">
        <f t="shared" si="71"/>
        <v>7.2449999999999992</v>
      </c>
      <c r="S665" s="17">
        <f t="shared" si="65"/>
        <v>27.299999999999997</v>
      </c>
    </row>
    <row r="666" spans="1:19" x14ac:dyDescent="0.25">
      <c r="A666" s="15" t="s">
        <v>194</v>
      </c>
      <c r="B666" s="39" t="s">
        <v>925</v>
      </c>
      <c r="C666" s="24">
        <v>84</v>
      </c>
      <c r="D666" s="24">
        <v>40</v>
      </c>
      <c r="L666" s="15">
        <f t="shared" si="69"/>
        <v>248</v>
      </c>
      <c r="M666" s="17">
        <f t="shared" si="68"/>
        <v>74.399999999999991</v>
      </c>
      <c r="N666" s="17">
        <f t="shared" si="70"/>
        <v>39.199999999999996</v>
      </c>
      <c r="O666" s="17">
        <f t="shared" si="71"/>
        <v>23.519999999999996</v>
      </c>
      <c r="P666" s="17">
        <f t="shared" si="71"/>
        <v>9.7999999999999989</v>
      </c>
      <c r="Q666" s="17">
        <f t="shared" si="71"/>
        <v>5.879999999999999</v>
      </c>
      <c r="S666" s="17">
        <f t="shared" si="65"/>
        <v>35.199999999999996</v>
      </c>
    </row>
    <row r="667" spans="1:19" x14ac:dyDescent="0.25">
      <c r="A667" s="15" t="s">
        <v>180</v>
      </c>
      <c r="B667" s="39" t="s">
        <v>1116</v>
      </c>
      <c r="C667" s="24">
        <v>44</v>
      </c>
      <c r="D667" s="24">
        <v>50</v>
      </c>
      <c r="L667" s="15">
        <f t="shared" si="69"/>
        <v>188</v>
      </c>
      <c r="M667" s="17">
        <f t="shared" si="68"/>
        <v>56.4</v>
      </c>
      <c r="N667" s="17">
        <f t="shared" si="70"/>
        <v>37.099999999999994</v>
      </c>
      <c r="O667" s="17">
        <f t="shared" si="71"/>
        <v>22.259999999999994</v>
      </c>
      <c r="P667" s="17">
        <f t="shared" si="71"/>
        <v>9.2749999999999986</v>
      </c>
      <c r="Q667" s="17">
        <f t="shared" si="71"/>
        <v>5.5649999999999986</v>
      </c>
      <c r="S667" s="17">
        <f t="shared" si="65"/>
        <v>19.300000000000004</v>
      </c>
    </row>
    <row r="668" spans="1:19" x14ac:dyDescent="0.25">
      <c r="A668" s="15" t="s">
        <v>534</v>
      </c>
      <c r="B668" s="34" t="s">
        <v>627</v>
      </c>
      <c r="L668" s="15">
        <f t="shared" ref="L668:L694" si="72">SUM(C668:D668)</f>
        <v>0</v>
      </c>
      <c r="M668" s="17">
        <f t="shared" si="68"/>
        <v>0</v>
      </c>
      <c r="N668" s="17">
        <f t="shared" ref="N668:N694" si="73">N$4*D668</f>
        <v>0</v>
      </c>
      <c r="O668" s="17">
        <f t="shared" si="71"/>
        <v>0</v>
      </c>
      <c r="P668" s="17">
        <f t="shared" si="71"/>
        <v>0</v>
      </c>
      <c r="Q668" s="17">
        <f t="shared" si="71"/>
        <v>0</v>
      </c>
      <c r="S668" s="17">
        <f t="shared" si="65"/>
        <v>0</v>
      </c>
    </row>
    <row r="669" spans="1:19" x14ac:dyDescent="0.25">
      <c r="A669" s="15" t="s">
        <v>194</v>
      </c>
      <c r="B669" s="39" t="s">
        <v>841</v>
      </c>
      <c r="C669" s="24">
        <v>109</v>
      </c>
      <c r="D669" s="24">
        <v>47</v>
      </c>
      <c r="L669" s="15">
        <f t="shared" si="72"/>
        <v>156</v>
      </c>
      <c r="M669" s="17">
        <f t="shared" si="68"/>
        <v>46.8</v>
      </c>
      <c r="N669" s="17">
        <f t="shared" si="73"/>
        <v>32.9</v>
      </c>
      <c r="O669" s="17">
        <f t="shared" si="71"/>
        <v>19.739999999999998</v>
      </c>
      <c r="P669" s="17">
        <f t="shared" si="71"/>
        <v>8.2249999999999996</v>
      </c>
      <c r="Q669" s="17">
        <f t="shared" si="71"/>
        <v>4.9349999999999996</v>
      </c>
      <c r="S669" s="17">
        <f t="shared" si="65"/>
        <v>13.899999999999999</v>
      </c>
    </row>
    <row r="670" spans="1:19" x14ac:dyDescent="0.25">
      <c r="A670" s="15" t="s">
        <v>181</v>
      </c>
      <c r="B670" s="39" t="s">
        <v>1118</v>
      </c>
      <c r="C670" s="24">
        <v>77</v>
      </c>
      <c r="D670" s="24">
        <v>20</v>
      </c>
      <c r="L670" s="15">
        <f t="shared" si="72"/>
        <v>97</v>
      </c>
      <c r="M670" s="17">
        <f t="shared" si="68"/>
        <v>29.099999999999998</v>
      </c>
      <c r="N670" s="17">
        <f t="shared" si="73"/>
        <v>14</v>
      </c>
      <c r="O670" s="17">
        <f t="shared" si="71"/>
        <v>8.4</v>
      </c>
      <c r="P670" s="17">
        <f t="shared" si="71"/>
        <v>3.5</v>
      </c>
      <c r="Q670" s="17">
        <f t="shared" si="71"/>
        <v>2.1</v>
      </c>
      <c r="S670" s="17">
        <f t="shared" si="65"/>
        <v>15.099999999999998</v>
      </c>
    </row>
    <row r="671" spans="1:19" x14ac:dyDescent="0.25">
      <c r="A671" s="15" t="s">
        <v>467</v>
      </c>
      <c r="B671" s="34" t="s">
        <v>180</v>
      </c>
      <c r="L671" s="15">
        <f t="shared" si="72"/>
        <v>0</v>
      </c>
      <c r="M671" s="17">
        <f t="shared" si="68"/>
        <v>0</v>
      </c>
      <c r="N671" s="17">
        <f t="shared" si="73"/>
        <v>0</v>
      </c>
      <c r="O671" s="17">
        <f t="shared" si="71"/>
        <v>0</v>
      </c>
      <c r="P671" s="17">
        <f t="shared" si="71"/>
        <v>0</v>
      </c>
      <c r="Q671" s="17">
        <f t="shared" si="71"/>
        <v>0</v>
      </c>
      <c r="S671" s="17">
        <f t="shared" si="65"/>
        <v>0</v>
      </c>
    </row>
    <row r="672" spans="1:19" x14ac:dyDescent="0.25">
      <c r="A672" s="15" t="s">
        <v>194</v>
      </c>
      <c r="B672" s="39" t="s">
        <v>926</v>
      </c>
      <c r="C672" s="24">
        <v>130</v>
      </c>
      <c r="D672" s="24">
        <v>87</v>
      </c>
      <c r="L672" s="15">
        <f t="shared" si="72"/>
        <v>217</v>
      </c>
      <c r="M672" s="17">
        <f t="shared" si="68"/>
        <v>65.099999999999994</v>
      </c>
      <c r="N672" s="17">
        <f t="shared" si="73"/>
        <v>60.9</v>
      </c>
      <c r="O672" s="17">
        <f t="shared" si="71"/>
        <v>36.54</v>
      </c>
      <c r="P672" s="17">
        <f t="shared" si="71"/>
        <v>15.225</v>
      </c>
      <c r="Q672" s="17">
        <f t="shared" si="71"/>
        <v>9.1349999999999998</v>
      </c>
      <c r="S672" s="17">
        <f t="shared" si="65"/>
        <v>4.1999999999999957</v>
      </c>
    </row>
    <row r="673" spans="1:19" x14ac:dyDescent="0.25">
      <c r="A673" s="15" t="s">
        <v>186</v>
      </c>
      <c r="B673" s="39" t="s">
        <v>1119</v>
      </c>
      <c r="C673" s="24">
        <v>93</v>
      </c>
      <c r="D673" s="24">
        <v>56</v>
      </c>
      <c r="L673" s="15">
        <f t="shared" si="72"/>
        <v>149</v>
      </c>
      <c r="M673" s="17">
        <f t="shared" si="68"/>
        <v>44.699999999999996</v>
      </c>
      <c r="N673" s="17">
        <f t="shared" si="73"/>
        <v>39.199999999999996</v>
      </c>
      <c r="O673" s="17">
        <f t="shared" si="71"/>
        <v>23.519999999999996</v>
      </c>
      <c r="P673" s="17">
        <f t="shared" si="71"/>
        <v>9.7999999999999989</v>
      </c>
      <c r="Q673" s="17">
        <f t="shared" si="71"/>
        <v>5.879999999999999</v>
      </c>
      <c r="S673" s="17">
        <f t="shared" si="65"/>
        <v>5.5</v>
      </c>
    </row>
    <row r="674" spans="1:19" x14ac:dyDescent="0.25">
      <c r="A674" s="15" t="s">
        <v>473</v>
      </c>
      <c r="B674" s="34" t="s">
        <v>181</v>
      </c>
      <c r="L674" s="15">
        <f t="shared" si="72"/>
        <v>0</v>
      </c>
      <c r="M674" s="17">
        <f t="shared" si="68"/>
        <v>0</v>
      </c>
      <c r="N674" s="17">
        <f t="shared" si="73"/>
        <v>0</v>
      </c>
      <c r="O674" s="17">
        <f t="shared" si="71"/>
        <v>0</v>
      </c>
      <c r="P674" s="17">
        <f t="shared" si="71"/>
        <v>0</v>
      </c>
      <c r="Q674" s="17">
        <f t="shared" si="71"/>
        <v>0</v>
      </c>
      <c r="S674" s="17">
        <f t="shared" si="65"/>
        <v>0</v>
      </c>
    </row>
    <row r="675" spans="1:19" x14ac:dyDescent="0.25">
      <c r="A675" s="15" t="s">
        <v>194</v>
      </c>
      <c r="B675" s="39" t="s">
        <v>927</v>
      </c>
      <c r="C675" s="24">
        <v>209</v>
      </c>
      <c r="D675" s="24">
        <v>123</v>
      </c>
      <c r="L675" s="15">
        <f t="shared" si="72"/>
        <v>332</v>
      </c>
      <c r="M675" s="17">
        <f t="shared" si="68"/>
        <v>99.6</v>
      </c>
      <c r="N675" s="17">
        <f t="shared" si="73"/>
        <v>86.1</v>
      </c>
      <c r="O675" s="17">
        <f t="shared" si="71"/>
        <v>51.66</v>
      </c>
      <c r="P675" s="17">
        <f t="shared" si="71"/>
        <v>21.524999999999999</v>
      </c>
      <c r="Q675" s="17">
        <f t="shared" si="71"/>
        <v>12.914999999999999</v>
      </c>
      <c r="S675" s="17">
        <f t="shared" si="65"/>
        <v>13.5</v>
      </c>
    </row>
    <row r="676" spans="1:19" x14ac:dyDescent="0.25">
      <c r="A676" s="15" t="s">
        <v>517</v>
      </c>
      <c r="B676" s="39" t="s">
        <v>1120</v>
      </c>
      <c r="C676" s="24">
        <v>147</v>
      </c>
      <c r="D676" s="24">
        <v>72</v>
      </c>
      <c r="L676" s="15">
        <f t="shared" si="72"/>
        <v>219</v>
      </c>
      <c r="M676" s="17">
        <f t="shared" si="68"/>
        <v>65.7</v>
      </c>
      <c r="N676" s="17">
        <f t="shared" si="73"/>
        <v>50.4</v>
      </c>
      <c r="O676" s="17">
        <f t="shared" si="71"/>
        <v>30.24</v>
      </c>
      <c r="P676" s="17">
        <f t="shared" si="71"/>
        <v>12.6</v>
      </c>
      <c r="Q676" s="17">
        <f t="shared" si="71"/>
        <v>7.56</v>
      </c>
      <c r="S676" s="17">
        <f t="shared" si="65"/>
        <v>15.300000000000004</v>
      </c>
    </row>
    <row r="677" spans="1:19" x14ac:dyDescent="0.25">
      <c r="A677" s="15" t="s">
        <v>518</v>
      </c>
      <c r="B677" s="34" t="s">
        <v>186</v>
      </c>
      <c r="L677" s="15">
        <f t="shared" si="72"/>
        <v>0</v>
      </c>
      <c r="M677" s="17">
        <f t="shared" si="68"/>
        <v>0</v>
      </c>
      <c r="N677" s="17">
        <f t="shared" si="73"/>
        <v>0</v>
      </c>
      <c r="O677" s="17">
        <f t="shared" si="71"/>
        <v>0</v>
      </c>
      <c r="P677" s="17">
        <f t="shared" si="71"/>
        <v>0</v>
      </c>
      <c r="Q677" s="17">
        <f t="shared" si="71"/>
        <v>0</v>
      </c>
      <c r="S677" s="17">
        <f>M677-N677</f>
        <v>0</v>
      </c>
    </row>
    <row r="678" spans="1:19" x14ac:dyDescent="0.25">
      <c r="A678" s="15" t="s">
        <v>537</v>
      </c>
      <c r="B678" s="39" t="s">
        <v>939</v>
      </c>
      <c r="C678" s="24">
        <v>84</v>
      </c>
      <c r="D678" s="24">
        <v>42</v>
      </c>
      <c r="L678" s="15">
        <f t="shared" si="72"/>
        <v>126</v>
      </c>
      <c r="M678" s="17">
        <f t="shared" si="68"/>
        <v>37.799999999999997</v>
      </c>
      <c r="N678" s="17">
        <f t="shared" si="73"/>
        <v>29.4</v>
      </c>
      <c r="O678" s="17">
        <f t="shared" si="71"/>
        <v>17.639999999999997</v>
      </c>
      <c r="P678" s="17">
        <f t="shared" si="71"/>
        <v>7.35</v>
      </c>
      <c r="Q678" s="17">
        <f t="shared" si="71"/>
        <v>4.4099999999999993</v>
      </c>
      <c r="S678" s="17">
        <f>M678-N678</f>
        <v>8.3999999999999986</v>
      </c>
    </row>
    <row r="679" spans="1:19" x14ac:dyDescent="0.25">
      <c r="A679" s="15" t="s">
        <v>187</v>
      </c>
      <c r="B679" s="39" t="s">
        <v>1121</v>
      </c>
      <c r="C679" s="24">
        <v>95</v>
      </c>
      <c r="D679" s="24">
        <v>26</v>
      </c>
      <c r="L679" s="15">
        <f t="shared" si="72"/>
        <v>121</v>
      </c>
      <c r="M679" s="17">
        <f t="shared" si="68"/>
        <v>36.299999999999997</v>
      </c>
      <c r="N679" s="17">
        <f t="shared" si="73"/>
        <v>18.2</v>
      </c>
      <c r="O679" s="17">
        <f t="shared" si="71"/>
        <v>10.92</v>
      </c>
      <c r="P679" s="17">
        <f t="shared" si="71"/>
        <v>4.55</v>
      </c>
      <c r="Q679" s="17">
        <f t="shared" si="71"/>
        <v>2.73</v>
      </c>
      <c r="S679" s="17">
        <f t="shared" ref="S679:S692" si="74">M679-N679</f>
        <v>18.099999999999998</v>
      </c>
    </row>
    <row r="680" spans="1:19" x14ac:dyDescent="0.25">
      <c r="A680" s="15" t="s">
        <v>474</v>
      </c>
      <c r="B680" s="34" t="s">
        <v>608</v>
      </c>
      <c r="C680" s="24">
        <v>176</v>
      </c>
      <c r="D680" s="24">
        <v>82</v>
      </c>
      <c r="L680" s="15">
        <f t="shared" si="72"/>
        <v>258</v>
      </c>
      <c r="M680" s="17">
        <f t="shared" si="68"/>
        <v>77.399999999999991</v>
      </c>
      <c r="N680" s="17">
        <f t="shared" si="73"/>
        <v>57.4</v>
      </c>
      <c r="O680" s="17">
        <f t="shared" si="71"/>
        <v>34.44</v>
      </c>
      <c r="P680" s="17">
        <f t="shared" si="71"/>
        <v>14.35</v>
      </c>
      <c r="Q680" s="17">
        <f t="shared" si="71"/>
        <v>8.61</v>
      </c>
      <c r="S680" s="17">
        <f t="shared" si="74"/>
        <v>19.999999999999993</v>
      </c>
    </row>
    <row r="681" spans="1:19" x14ac:dyDescent="0.25">
      <c r="A681" s="15" t="s">
        <v>475</v>
      </c>
      <c r="B681" s="34" t="s">
        <v>609</v>
      </c>
      <c r="C681" s="24">
        <v>139</v>
      </c>
      <c r="D681" s="24">
        <v>67</v>
      </c>
      <c r="L681" s="15">
        <f t="shared" si="72"/>
        <v>206</v>
      </c>
      <c r="M681" s="17">
        <f t="shared" si="68"/>
        <v>61.8</v>
      </c>
      <c r="N681" s="17">
        <f t="shared" si="73"/>
        <v>46.9</v>
      </c>
      <c r="O681" s="17">
        <f t="shared" si="71"/>
        <v>28.139999999999997</v>
      </c>
      <c r="P681" s="17">
        <f t="shared" si="71"/>
        <v>11.725</v>
      </c>
      <c r="Q681" s="17">
        <f t="shared" si="71"/>
        <v>7.0349999999999993</v>
      </c>
      <c r="S681" s="17">
        <f t="shared" si="74"/>
        <v>14.899999999999999</v>
      </c>
    </row>
    <row r="682" spans="1:19" x14ac:dyDescent="0.25">
      <c r="A682" s="15" t="s">
        <v>538</v>
      </c>
      <c r="B682" s="34" t="s">
        <v>656</v>
      </c>
      <c r="C682" s="24">
        <v>75</v>
      </c>
      <c r="D682" s="24">
        <v>66</v>
      </c>
      <c r="L682" s="15">
        <f t="shared" si="72"/>
        <v>141</v>
      </c>
      <c r="M682" s="17">
        <f t="shared" si="68"/>
        <v>42.3</v>
      </c>
      <c r="N682" s="17">
        <f t="shared" si="73"/>
        <v>46.199999999999996</v>
      </c>
      <c r="O682" s="17">
        <f t="shared" si="71"/>
        <v>27.719999999999995</v>
      </c>
      <c r="P682" s="17">
        <f t="shared" si="71"/>
        <v>11.549999999999999</v>
      </c>
      <c r="Q682" s="17">
        <f t="shared" si="71"/>
        <v>6.9299999999999988</v>
      </c>
      <c r="S682" s="17">
        <f t="shared" si="74"/>
        <v>-3.8999999999999986</v>
      </c>
    </row>
    <row r="683" spans="1:19" x14ac:dyDescent="0.25">
      <c r="A683" s="15" t="s">
        <v>91</v>
      </c>
      <c r="B683" s="34" t="s">
        <v>657</v>
      </c>
      <c r="L683" s="15">
        <f t="shared" si="72"/>
        <v>0</v>
      </c>
      <c r="M683" s="17">
        <f t="shared" si="68"/>
        <v>0</v>
      </c>
      <c r="N683" s="17">
        <f t="shared" si="73"/>
        <v>0</v>
      </c>
      <c r="O683" s="17">
        <f t="shared" si="71"/>
        <v>0</v>
      </c>
      <c r="P683" s="17">
        <f t="shared" si="71"/>
        <v>0</v>
      </c>
      <c r="Q683" s="17">
        <f t="shared" si="71"/>
        <v>0</v>
      </c>
      <c r="S683" s="17">
        <f t="shared" si="74"/>
        <v>0</v>
      </c>
    </row>
    <row r="684" spans="1:19" x14ac:dyDescent="0.25">
      <c r="A684" s="15" t="s">
        <v>319</v>
      </c>
      <c r="B684" s="39" t="s">
        <v>940</v>
      </c>
      <c r="C684" s="24">
        <v>77</v>
      </c>
      <c r="D684" s="24">
        <v>45</v>
      </c>
      <c r="L684" s="15">
        <f t="shared" si="72"/>
        <v>122</v>
      </c>
      <c r="M684" s="17">
        <f t="shared" si="68"/>
        <v>36.6</v>
      </c>
      <c r="N684" s="17">
        <f t="shared" si="73"/>
        <v>31.499999999999996</v>
      </c>
      <c r="O684" s="17">
        <f t="shared" si="71"/>
        <v>18.899999999999999</v>
      </c>
      <c r="P684" s="17">
        <f t="shared" si="71"/>
        <v>7.8749999999999991</v>
      </c>
      <c r="Q684" s="17">
        <f t="shared" si="71"/>
        <v>4.7249999999999996</v>
      </c>
      <c r="S684" s="17">
        <f>M684-N684</f>
        <v>5.100000000000005</v>
      </c>
    </row>
    <row r="685" spans="1:19" x14ac:dyDescent="0.25">
      <c r="A685" s="15" t="s">
        <v>194</v>
      </c>
      <c r="B685" s="39" t="s">
        <v>941</v>
      </c>
      <c r="C685" s="24">
        <v>88</v>
      </c>
      <c r="D685" s="24">
        <v>50</v>
      </c>
      <c r="L685" s="15">
        <f t="shared" si="72"/>
        <v>138</v>
      </c>
      <c r="M685" s="17">
        <f t="shared" si="68"/>
        <v>41.4</v>
      </c>
      <c r="N685" s="17">
        <f t="shared" si="73"/>
        <v>35</v>
      </c>
      <c r="O685" s="17">
        <f t="shared" si="71"/>
        <v>21</v>
      </c>
      <c r="P685" s="17">
        <f t="shared" si="71"/>
        <v>8.75</v>
      </c>
      <c r="Q685" s="17">
        <f t="shared" si="71"/>
        <v>5.25</v>
      </c>
      <c r="S685" s="17">
        <f>M685-N685</f>
        <v>6.3999999999999986</v>
      </c>
    </row>
    <row r="686" spans="1:19" x14ac:dyDescent="0.25">
      <c r="A686" s="15" t="s">
        <v>188</v>
      </c>
      <c r="B686" s="39" t="s">
        <v>961</v>
      </c>
      <c r="C686" s="24">
        <v>50</v>
      </c>
      <c r="D686" s="24">
        <v>42</v>
      </c>
      <c r="L686" s="15">
        <f t="shared" si="72"/>
        <v>92</v>
      </c>
      <c r="M686" s="17">
        <f t="shared" si="68"/>
        <v>27.599999999999998</v>
      </c>
      <c r="N686" s="17">
        <f t="shared" si="73"/>
        <v>29.4</v>
      </c>
      <c r="O686" s="17">
        <f t="shared" si="71"/>
        <v>17.639999999999997</v>
      </c>
      <c r="P686" s="17">
        <f t="shared" si="71"/>
        <v>7.35</v>
      </c>
      <c r="Q686" s="17">
        <f t="shared" si="71"/>
        <v>4.4099999999999993</v>
      </c>
      <c r="S686" s="17">
        <f>M686-N686</f>
        <v>-1.8000000000000007</v>
      </c>
    </row>
    <row r="687" spans="1:19" x14ac:dyDescent="0.25">
      <c r="A687" s="15" t="s">
        <v>477</v>
      </c>
      <c r="B687" s="34" t="s">
        <v>595</v>
      </c>
      <c r="L687" s="15">
        <f t="shared" si="72"/>
        <v>0</v>
      </c>
      <c r="M687" s="17">
        <f t="shared" si="68"/>
        <v>0</v>
      </c>
      <c r="N687" s="17">
        <f t="shared" si="73"/>
        <v>0</v>
      </c>
      <c r="O687" s="17">
        <f t="shared" si="71"/>
        <v>0</v>
      </c>
      <c r="P687" s="17">
        <f t="shared" si="71"/>
        <v>0</v>
      </c>
      <c r="Q687" s="17">
        <f t="shared" si="71"/>
        <v>0</v>
      </c>
      <c r="S687" s="17">
        <f t="shared" si="74"/>
        <v>0</v>
      </c>
    </row>
    <row r="688" spans="1:19" x14ac:dyDescent="0.25">
      <c r="A688" s="15" t="s">
        <v>194</v>
      </c>
      <c r="B688" s="39" t="s">
        <v>782</v>
      </c>
      <c r="C688" s="24">
        <v>76</v>
      </c>
      <c r="D688" s="24">
        <v>60</v>
      </c>
      <c r="L688" s="15">
        <f t="shared" si="72"/>
        <v>136</v>
      </c>
      <c r="M688" s="17">
        <f t="shared" si="68"/>
        <v>40.799999999999997</v>
      </c>
      <c r="N688" s="17">
        <f t="shared" si="73"/>
        <v>42</v>
      </c>
      <c r="O688" s="17">
        <f t="shared" si="71"/>
        <v>25.2</v>
      </c>
      <c r="P688" s="17">
        <f t="shared" si="71"/>
        <v>10.5</v>
      </c>
      <c r="Q688" s="17">
        <f t="shared" si="71"/>
        <v>6.3</v>
      </c>
      <c r="S688" s="17">
        <f t="shared" si="74"/>
        <v>-1.2000000000000028</v>
      </c>
    </row>
    <row r="689" spans="1:19" x14ac:dyDescent="0.25">
      <c r="A689" s="15" t="s">
        <v>189</v>
      </c>
      <c r="B689" s="39" t="s">
        <v>1122</v>
      </c>
      <c r="C689" s="24">
        <v>85</v>
      </c>
      <c r="D689" s="24">
        <v>48</v>
      </c>
      <c r="L689" s="15">
        <f t="shared" si="72"/>
        <v>133</v>
      </c>
      <c r="M689" s="17">
        <f t="shared" si="68"/>
        <v>39.9</v>
      </c>
      <c r="N689" s="17">
        <f t="shared" si="73"/>
        <v>33.599999999999994</v>
      </c>
      <c r="O689" s="17">
        <f t="shared" si="71"/>
        <v>20.159999999999997</v>
      </c>
      <c r="P689" s="17">
        <f t="shared" si="71"/>
        <v>8.3999999999999986</v>
      </c>
      <c r="Q689" s="17">
        <f t="shared" si="71"/>
        <v>5.0399999999999991</v>
      </c>
      <c r="S689" s="17">
        <f t="shared" si="74"/>
        <v>6.3000000000000043</v>
      </c>
    </row>
    <row r="690" spans="1:19" x14ac:dyDescent="0.25">
      <c r="A690" s="15" t="s">
        <v>478</v>
      </c>
      <c r="B690" s="34" t="s">
        <v>188</v>
      </c>
      <c r="L690" s="15">
        <f t="shared" si="72"/>
        <v>0</v>
      </c>
      <c r="M690" s="17">
        <f t="shared" si="68"/>
        <v>0</v>
      </c>
      <c r="N690" s="17">
        <f t="shared" si="73"/>
        <v>0</v>
      </c>
      <c r="O690" s="17">
        <f t="shared" si="71"/>
        <v>0</v>
      </c>
      <c r="P690" s="17">
        <f t="shared" si="71"/>
        <v>0</v>
      </c>
      <c r="Q690" s="17">
        <f t="shared" si="71"/>
        <v>0</v>
      </c>
      <c r="S690" s="17">
        <f t="shared" si="74"/>
        <v>0</v>
      </c>
    </row>
    <row r="691" spans="1:19" x14ac:dyDescent="0.25">
      <c r="A691" s="15" t="s">
        <v>194</v>
      </c>
      <c r="B691" s="39" t="s">
        <v>942</v>
      </c>
      <c r="C691" s="24">
        <v>168</v>
      </c>
      <c r="D691" s="24">
        <v>86</v>
      </c>
      <c r="L691" s="15">
        <f t="shared" si="72"/>
        <v>254</v>
      </c>
      <c r="M691" s="17">
        <f t="shared" si="68"/>
        <v>76.2</v>
      </c>
      <c r="N691" s="17">
        <f t="shared" si="73"/>
        <v>60.199999999999996</v>
      </c>
      <c r="O691" s="17">
        <f t="shared" si="71"/>
        <v>36.119999999999997</v>
      </c>
      <c r="P691" s="17">
        <f t="shared" si="71"/>
        <v>15.049999999999999</v>
      </c>
      <c r="Q691" s="17">
        <f t="shared" si="71"/>
        <v>9.0299999999999994</v>
      </c>
      <c r="S691" s="17">
        <f t="shared" si="74"/>
        <v>16.000000000000007</v>
      </c>
    </row>
    <row r="692" spans="1:19" x14ac:dyDescent="0.25">
      <c r="B692" s="39" t="s">
        <v>1123</v>
      </c>
      <c r="C692" s="24">
        <v>378</v>
      </c>
      <c r="D692" s="24">
        <v>51</v>
      </c>
      <c r="L692" s="15">
        <f t="shared" si="72"/>
        <v>429</v>
      </c>
      <c r="M692" s="17">
        <f t="shared" si="68"/>
        <v>128.69999999999999</v>
      </c>
      <c r="N692" s="17">
        <f t="shared" si="73"/>
        <v>35.699999999999996</v>
      </c>
      <c r="O692" s="17">
        <f t="shared" si="71"/>
        <v>21.419999999999998</v>
      </c>
      <c r="P692" s="17">
        <f t="shared" si="71"/>
        <v>8.9249999999999989</v>
      </c>
      <c r="Q692" s="17">
        <f t="shared" si="71"/>
        <v>5.3549999999999995</v>
      </c>
      <c r="S692" s="17">
        <f t="shared" si="74"/>
        <v>93</v>
      </c>
    </row>
    <row r="693" spans="1:19" x14ac:dyDescent="0.25">
      <c r="B693" s="34" t="s">
        <v>189</v>
      </c>
      <c r="L693" s="15">
        <f t="shared" si="72"/>
        <v>0</v>
      </c>
      <c r="M693" s="17">
        <f t="shared" si="68"/>
        <v>0</v>
      </c>
      <c r="N693" s="17">
        <f t="shared" si="73"/>
        <v>0</v>
      </c>
      <c r="O693" s="17">
        <f t="shared" si="71"/>
        <v>0</v>
      </c>
      <c r="P693" s="17">
        <f t="shared" si="71"/>
        <v>0</v>
      </c>
      <c r="Q693" s="17">
        <f t="shared" si="71"/>
        <v>0</v>
      </c>
    </row>
    <row r="694" spans="1:19" x14ac:dyDescent="0.25">
      <c r="B694" s="39" t="s">
        <v>943</v>
      </c>
      <c r="C694" s="24">
        <v>98</v>
      </c>
      <c r="D694" s="24">
        <v>60</v>
      </c>
      <c r="L694" s="15">
        <f t="shared" si="72"/>
        <v>158</v>
      </c>
      <c r="M694" s="17">
        <f t="shared" si="68"/>
        <v>47.4</v>
      </c>
      <c r="N694" s="17">
        <f t="shared" si="73"/>
        <v>42</v>
      </c>
      <c r="O694" s="17">
        <f t="shared" si="71"/>
        <v>25.2</v>
      </c>
      <c r="P694" s="17">
        <f t="shared" si="71"/>
        <v>10.5</v>
      </c>
      <c r="Q694" s="17">
        <f t="shared" si="71"/>
        <v>6.3</v>
      </c>
    </row>
    <row r="695" spans="1:19" x14ac:dyDescent="0.25">
      <c r="B695" s="39" t="s">
        <v>1124</v>
      </c>
      <c r="C695" s="24">
        <v>117</v>
      </c>
      <c r="D695" s="24">
        <v>32</v>
      </c>
    </row>
    <row r="705" spans="2:10" x14ac:dyDescent="0.25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5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5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5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5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5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5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5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5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5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5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5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5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5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5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5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5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5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5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5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5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5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5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5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5">
      <c r="B729" s="15"/>
      <c r="C729" s="15"/>
      <c r="D729" s="15"/>
      <c r="E729" s="15"/>
      <c r="F729" s="15"/>
      <c r="G729" s="15"/>
      <c r="H729" s="15"/>
      <c r="I729" s="15"/>
      <c r="J729" s="15"/>
    </row>
  </sheetData>
  <sheetProtection password="CF41" sheet="1" objects="1" scenarios="1" selectLockedCells="1" selectUnlockedCells="1"/>
  <sortState ref="U72:X730">
    <sortCondition ref="U72:U730"/>
  </sortState>
  <mergeCells count="1"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3:M80"/>
  <sheetViews>
    <sheetView zoomScaleNormal="100" workbookViewId="0">
      <selection activeCell="B37" sqref="B37:B38"/>
    </sheetView>
  </sheetViews>
  <sheetFormatPr defaultRowHeight="14.4" x14ac:dyDescent="0.3"/>
  <cols>
    <col min="2" max="2" width="13.5546875" bestFit="1" customWidth="1"/>
    <col min="3" max="3" width="8" bestFit="1" customWidth="1"/>
    <col min="4" max="4" width="8.5546875" bestFit="1" customWidth="1"/>
    <col min="5" max="5" width="37.33203125" customWidth="1"/>
    <col min="7" max="7" width="32.109375" bestFit="1" customWidth="1"/>
    <col min="8" max="8" width="42.88671875" bestFit="1" customWidth="1"/>
    <col min="12" max="12" width="14.109375" customWidth="1"/>
  </cols>
  <sheetData>
    <row r="3" spans="2:6" ht="15" x14ac:dyDescent="0.25">
      <c r="E3" s="93" t="s">
        <v>1370</v>
      </c>
    </row>
    <row r="4" spans="2:6" ht="15" x14ac:dyDescent="0.25">
      <c r="B4" s="44" t="s">
        <v>1130</v>
      </c>
      <c r="C4" s="45" t="s">
        <v>1131</v>
      </c>
      <c r="D4" s="46" t="s">
        <v>1208</v>
      </c>
      <c r="E4" s="79" t="s">
        <v>1261</v>
      </c>
      <c r="F4" s="48" t="s">
        <v>1146</v>
      </c>
    </row>
    <row r="5" spans="2:6" ht="15" x14ac:dyDescent="0.25">
      <c r="B5" s="44"/>
      <c r="C5" s="47"/>
      <c r="D5" s="48"/>
      <c r="E5" s="79" t="s">
        <v>1262</v>
      </c>
      <c r="F5" s="48" t="s">
        <v>1147</v>
      </c>
    </row>
    <row r="6" spans="2:6" ht="15" x14ac:dyDescent="0.25">
      <c r="B6" s="44"/>
      <c r="C6" s="47"/>
      <c r="D6" s="48"/>
      <c r="E6" s="79" t="s">
        <v>1263</v>
      </c>
      <c r="F6" s="48" t="s">
        <v>1148</v>
      </c>
    </row>
    <row r="7" spans="2:6" ht="15" x14ac:dyDescent="0.25">
      <c r="B7" s="49"/>
      <c r="C7" s="50"/>
      <c r="D7" s="51"/>
      <c r="E7" s="82"/>
      <c r="F7" s="51"/>
    </row>
    <row r="8" spans="2:6" ht="15" x14ac:dyDescent="0.25">
      <c r="B8" s="52" t="s">
        <v>1132</v>
      </c>
      <c r="C8" s="45" t="s">
        <v>1133</v>
      </c>
      <c r="D8" s="48" t="s">
        <v>1134</v>
      </c>
      <c r="E8" s="79" t="s">
        <v>1264</v>
      </c>
      <c r="F8" s="76" t="s">
        <v>1135</v>
      </c>
    </row>
    <row r="9" spans="2:6" ht="15" x14ac:dyDescent="0.25">
      <c r="B9" s="44"/>
      <c r="C9" s="47"/>
      <c r="D9" s="48"/>
      <c r="E9" s="79" t="s">
        <v>1265</v>
      </c>
      <c r="F9" s="76" t="s">
        <v>1136</v>
      </c>
    </row>
    <row r="10" spans="2:6" ht="15" x14ac:dyDescent="0.25">
      <c r="B10" s="44"/>
      <c r="C10" s="47"/>
      <c r="D10" s="48"/>
      <c r="E10" s="79" t="s">
        <v>1266</v>
      </c>
      <c r="F10" s="76" t="s">
        <v>1137</v>
      </c>
    </row>
    <row r="11" spans="2:6" ht="15" x14ac:dyDescent="0.25">
      <c r="B11" s="44"/>
      <c r="C11" s="47"/>
      <c r="D11" s="48"/>
      <c r="E11" s="79" t="s">
        <v>1267</v>
      </c>
      <c r="F11" s="76" t="s">
        <v>1138</v>
      </c>
    </row>
    <row r="12" spans="2:6" ht="15" x14ac:dyDescent="0.25">
      <c r="B12" s="44"/>
      <c r="C12" s="47"/>
      <c r="D12" s="48"/>
      <c r="E12" s="79" t="s">
        <v>1268</v>
      </c>
      <c r="F12" s="76" t="s">
        <v>1188</v>
      </c>
    </row>
    <row r="13" spans="2:6" ht="15" x14ac:dyDescent="0.25">
      <c r="B13" s="44"/>
      <c r="C13" s="47"/>
      <c r="D13" s="48"/>
      <c r="E13" s="79" t="s">
        <v>1269</v>
      </c>
      <c r="F13" s="76" t="s">
        <v>1197</v>
      </c>
    </row>
    <row r="14" spans="2:6" s="77" customFormat="1" ht="15" x14ac:dyDescent="0.25">
      <c r="B14" s="44"/>
      <c r="C14" s="79"/>
      <c r="D14" s="80"/>
      <c r="E14" s="79" t="s">
        <v>1308</v>
      </c>
      <c r="F14" s="80" t="s">
        <v>1198</v>
      </c>
    </row>
    <row r="15" spans="2:6" ht="15" x14ac:dyDescent="0.25">
      <c r="B15" s="44"/>
      <c r="C15" s="47"/>
      <c r="D15" s="48"/>
      <c r="E15" s="79" t="s">
        <v>1270</v>
      </c>
      <c r="F15" s="76" t="s">
        <v>1199</v>
      </c>
    </row>
    <row r="16" spans="2:6" ht="15" x14ac:dyDescent="0.25">
      <c r="B16" s="44"/>
      <c r="C16" s="47"/>
      <c r="D16" s="48"/>
      <c r="E16" s="79" t="s">
        <v>1271</v>
      </c>
      <c r="F16" s="76" t="s">
        <v>1200</v>
      </c>
    </row>
    <row r="17" spans="2:6" ht="15" x14ac:dyDescent="0.25">
      <c r="B17" s="81"/>
      <c r="C17" s="81"/>
      <c r="D17" s="82"/>
      <c r="E17" s="82"/>
      <c r="F17" s="82"/>
    </row>
    <row r="18" spans="2:6" ht="15" x14ac:dyDescent="0.25">
      <c r="B18" s="79" t="s">
        <v>1139</v>
      </c>
      <c r="C18" s="78" t="s">
        <v>1140</v>
      </c>
      <c r="D18" s="80" t="s">
        <v>1141</v>
      </c>
      <c r="E18" s="79" t="s">
        <v>1272</v>
      </c>
      <c r="F18" s="80" t="s">
        <v>1142</v>
      </c>
    </row>
    <row r="19" spans="2:6" ht="15" x14ac:dyDescent="0.25">
      <c r="B19" s="79"/>
      <c r="C19" s="79"/>
      <c r="D19" s="80"/>
      <c r="E19" s="79" t="s">
        <v>1273</v>
      </c>
      <c r="F19" s="80" t="s">
        <v>1143</v>
      </c>
    </row>
    <row r="20" spans="2:6" ht="15" x14ac:dyDescent="0.25">
      <c r="B20" s="79"/>
      <c r="C20" s="79"/>
      <c r="D20" s="80"/>
      <c r="E20" s="79" t="s">
        <v>1274</v>
      </c>
      <c r="F20" s="80" t="s">
        <v>1144</v>
      </c>
    </row>
    <row r="21" spans="2:6" ht="15" x14ac:dyDescent="0.25">
      <c r="B21" s="81"/>
      <c r="C21" s="81"/>
      <c r="D21" s="82"/>
      <c r="E21" s="82"/>
      <c r="F21" s="82"/>
    </row>
    <row r="22" spans="2:6" ht="15" x14ac:dyDescent="0.25">
      <c r="B22" s="79" t="s">
        <v>1210</v>
      </c>
      <c r="C22" s="78" t="s">
        <v>1211</v>
      </c>
      <c r="D22" s="80" t="s">
        <v>1212</v>
      </c>
      <c r="E22" s="79" t="s">
        <v>1275</v>
      </c>
      <c r="F22" s="80" t="s">
        <v>1213</v>
      </c>
    </row>
    <row r="23" spans="2:6" ht="15" x14ac:dyDescent="0.25">
      <c r="B23" s="79"/>
      <c r="C23" s="79"/>
      <c r="D23" s="80"/>
      <c r="E23" s="79" t="s">
        <v>1276</v>
      </c>
      <c r="F23" s="80" t="s">
        <v>1214</v>
      </c>
    </row>
    <row r="24" spans="2:6" ht="15" x14ac:dyDescent="0.25">
      <c r="B24" s="81"/>
      <c r="C24" s="81"/>
      <c r="D24" s="82"/>
      <c r="E24" s="82"/>
      <c r="F24" s="82"/>
    </row>
    <row r="25" spans="2:6" ht="15" x14ac:dyDescent="0.25">
      <c r="B25" s="79" t="s">
        <v>1215</v>
      </c>
      <c r="C25" s="78" t="s">
        <v>1216</v>
      </c>
      <c r="D25" s="80" t="s">
        <v>1217</v>
      </c>
      <c r="E25" s="79" t="s">
        <v>1277</v>
      </c>
      <c r="F25" s="80" t="s">
        <v>1218</v>
      </c>
    </row>
    <row r="26" spans="2:6" ht="15" x14ac:dyDescent="0.25">
      <c r="B26" s="79"/>
      <c r="C26" s="79"/>
      <c r="D26" s="80"/>
      <c r="E26" s="79" t="s">
        <v>1278</v>
      </c>
      <c r="F26" s="80" t="s">
        <v>1219</v>
      </c>
    </row>
    <row r="27" spans="2:6" x14ac:dyDescent="0.3">
      <c r="B27" s="81"/>
      <c r="C27" s="81"/>
      <c r="D27" s="82"/>
      <c r="E27" s="82"/>
      <c r="F27" s="82"/>
    </row>
    <row r="28" spans="2:6" x14ac:dyDescent="0.3">
      <c r="B28" s="79" t="s">
        <v>1220</v>
      </c>
      <c r="C28" s="78" t="s">
        <v>1221</v>
      </c>
      <c r="D28" s="80" t="s">
        <v>1222</v>
      </c>
      <c r="E28" s="79" t="s">
        <v>1279</v>
      </c>
      <c r="F28" s="80" t="s">
        <v>1223</v>
      </c>
    </row>
    <row r="29" spans="2:6" x14ac:dyDescent="0.3">
      <c r="B29" s="79"/>
      <c r="C29" s="79"/>
      <c r="D29" s="80"/>
      <c r="E29" s="79" t="s">
        <v>1280</v>
      </c>
      <c r="F29" s="80" t="s">
        <v>1224</v>
      </c>
    </row>
    <row r="30" spans="2:6" x14ac:dyDescent="0.3">
      <c r="B30" s="79"/>
      <c r="C30" s="79"/>
      <c r="D30" s="80"/>
      <c r="E30" s="79" t="s">
        <v>1281</v>
      </c>
      <c r="F30" s="80" t="s">
        <v>1225</v>
      </c>
    </row>
    <row r="31" spans="2:6" x14ac:dyDescent="0.3">
      <c r="B31" s="81"/>
      <c r="C31" s="81"/>
      <c r="D31" s="82"/>
      <c r="E31" s="82"/>
      <c r="F31" s="82"/>
    </row>
    <row r="32" spans="2:6" x14ac:dyDescent="0.3">
      <c r="B32" s="79" t="s">
        <v>1226</v>
      </c>
      <c r="C32" s="78" t="s">
        <v>1227</v>
      </c>
      <c r="D32" s="80" t="s">
        <v>1228</v>
      </c>
      <c r="E32" s="79" t="s">
        <v>1282</v>
      </c>
      <c r="F32" s="80" t="s">
        <v>1229</v>
      </c>
    </row>
    <row r="33" spans="2:8" x14ac:dyDescent="0.3">
      <c r="B33" s="79"/>
      <c r="C33" s="79"/>
      <c r="D33" s="80"/>
      <c r="E33" s="79" t="s">
        <v>1283</v>
      </c>
      <c r="F33" s="80" t="s">
        <v>1230</v>
      </c>
    </row>
    <row r="34" spans="2:8" s="77" customFormat="1" x14ac:dyDescent="0.3">
      <c r="B34" s="79"/>
      <c r="C34" s="79"/>
      <c r="D34" s="80"/>
      <c r="E34" s="79" t="s">
        <v>1284</v>
      </c>
      <c r="F34" s="80" t="s">
        <v>1231</v>
      </c>
    </row>
    <row r="35" spans="2:8" s="77" customFormat="1" x14ac:dyDescent="0.3">
      <c r="B35" s="81"/>
      <c r="C35" s="81"/>
      <c r="D35" s="82"/>
      <c r="E35" s="82"/>
      <c r="F35" s="82"/>
      <c r="H35" s="89"/>
    </row>
    <row r="36" spans="2:8" s="77" customFormat="1" x14ac:dyDescent="0.3">
      <c r="B36" s="79" t="s">
        <v>1310</v>
      </c>
      <c r="C36" s="78" t="s">
        <v>1311</v>
      </c>
      <c r="D36" s="46" t="s">
        <v>1312</v>
      </c>
      <c r="E36" s="79" t="s">
        <v>1334</v>
      </c>
      <c r="F36" s="80" t="s">
        <v>1313</v>
      </c>
      <c r="H36" s="89"/>
    </row>
    <row r="37" spans="2:8" s="77" customFormat="1" x14ac:dyDescent="0.3">
      <c r="B37" s="90">
        <v>41061</v>
      </c>
      <c r="C37" s="79"/>
      <c r="D37" s="80"/>
      <c r="E37" s="79" t="s">
        <v>1335</v>
      </c>
      <c r="F37" s="80" t="s">
        <v>1314</v>
      </c>
      <c r="H37" s="89"/>
    </row>
    <row r="38" spans="2:8" s="77" customFormat="1" x14ac:dyDescent="0.3">
      <c r="B38" s="90">
        <v>41790</v>
      </c>
      <c r="C38" s="79"/>
      <c r="D38" s="80"/>
      <c r="E38" s="79" t="s">
        <v>1336</v>
      </c>
      <c r="F38" s="80" t="s">
        <v>1315</v>
      </c>
      <c r="H38" s="89"/>
    </row>
    <row r="39" spans="2:8" s="77" customFormat="1" x14ac:dyDescent="0.3">
      <c r="B39" s="81"/>
      <c r="C39" s="81"/>
      <c r="D39" s="82"/>
      <c r="E39" s="82"/>
      <c r="F39" s="82"/>
      <c r="H39" s="89"/>
    </row>
    <row r="40" spans="2:8" s="77" customFormat="1" x14ac:dyDescent="0.3">
      <c r="B40" s="79" t="s">
        <v>1316</v>
      </c>
      <c r="C40" s="78" t="s">
        <v>1317</v>
      </c>
      <c r="D40" s="46" t="s">
        <v>1318</v>
      </c>
      <c r="E40" s="79" t="s">
        <v>1337</v>
      </c>
      <c r="F40" s="80" t="s">
        <v>1319</v>
      </c>
      <c r="H40" s="89"/>
    </row>
    <row r="41" spans="2:8" s="77" customFormat="1" x14ac:dyDescent="0.3">
      <c r="B41" s="90">
        <v>41153</v>
      </c>
      <c r="C41" s="79"/>
      <c r="D41" s="80"/>
      <c r="E41" s="79" t="s">
        <v>1338</v>
      </c>
      <c r="F41" s="80" t="s">
        <v>1320</v>
      </c>
      <c r="H41" s="89"/>
    </row>
    <row r="42" spans="2:8" s="77" customFormat="1" x14ac:dyDescent="0.3">
      <c r="B42" s="90">
        <v>41882</v>
      </c>
      <c r="C42" s="79"/>
      <c r="D42" s="80"/>
      <c r="E42" s="79" t="s">
        <v>1339</v>
      </c>
      <c r="F42" s="80" t="s">
        <v>1321</v>
      </c>
      <c r="H42" s="89"/>
    </row>
    <row r="43" spans="2:8" s="77" customFormat="1" x14ac:dyDescent="0.3">
      <c r="B43" s="81"/>
      <c r="C43" s="81"/>
      <c r="D43" s="82"/>
      <c r="E43" s="82"/>
      <c r="F43" s="82"/>
      <c r="H43" s="89"/>
    </row>
    <row r="44" spans="2:8" s="77" customFormat="1" x14ac:dyDescent="0.3">
      <c r="B44" s="79" t="s">
        <v>1322</v>
      </c>
      <c r="C44" s="78" t="s">
        <v>1323</v>
      </c>
      <c r="D44" s="46" t="s">
        <v>1324</v>
      </c>
      <c r="E44" s="79" t="s">
        <v>1340</v>
      </c>
      <c r="F44" s="80" t="s">
        <v>1325</v>
      </c>
      <c r="H44" s="89"/>
    </row>
    <row r="45" spans="2:8" s="77" customFormat="1" x14ac:dyDescent="0.3">
      <c r="B45" s="90">
        <v>41153</v>
      </c>
      <c r="C45" s="79"/>
      <c r="D45" s="80"/>
      <c r="E45" s="79" t="s">
        <v>1344</v>
      </c>
      <c r="F45" s="80" t="s">
        <v>1326</v>
      </c>
      <c r="H45" s="89"/>
    </row>
    <row r="46" spans="2:8" s="77" customFormat="1" x14ac:dyDescent="0.3">
      <c r="B46" s="90">
        <v>41882</v>
      </c>
      <c r="C46" s="79"/>
      <c r="D46" s="80"/>
      <c r="E46" s="79" t="s">
        <v>1345</v>
      </c>
      <c r="F46" s="80" t="s">
        <v>1327</v>
      </c>
      <c r="H46" s="89"/>
    </row>
    <row r="47" spans="2:8" s="77" customFormat="1" x14ac:dyDescent="0.3">
      <c r="B47" s="81"/>
      <c r="C47" s="81"/>
      <c r="D47" s="82"/>
      <c r="E47" s="82"/>
      <c r="F47" s="82"/>
      <c r="H47" s="89"/>
    </row>
    <row r="48" spans="2:8" s="77" customFormat="1" x14ac:dyDescent="0.3">
      <c r="B48" s="79" t="s">
        <v>1328</v>
      </c>
      <c r="C48" s="78" t="s">
        <v>1329</v>
      </c>
      <c r="D48" s="46" t="s">
        <v>1330</v>
      </c>
      <c r="E48" s="79" t="s">
        <v>1341</v>
      </c>
      <c r="F48" s="80" t="s">
        <v>1331</v>
      </c>
      <c r="H48" s="89"/>
    </row>
    <row r="49" spans="2:13" s="77" customFormat="1" x14ac:dyDescent="0.3">
      <c r="B49" s="90">
        <v>41214</v>
      </c>
      <c r="C49" s="79"/>
      <c r="D49" s="80"/>
      <c r="E49" s="79" t="s">
        <v>1343</v>
      </c>
      <c r="F49" s="80" t="s">
        <v>1332</v>
      </c>
      <c r="H49" s="89"/>
    </row>
    <row r="50" spans="2:13" x14ac:dyDescent="0.3">
      <c r="B50" s="90">
        <v>42308</v>
      </c>
      <c r="C50" s="79"/>
      <c r="D50" s="80"/>
      <c r="E50" s="79" t="s">
        <v>1342</v>
      </c>
      <c r="F50" s="80" t="s">
        <v>1333</v>
      </c>
    </row>
    <row r="51" spans="2:13" x14ac:dyDescent="0.3">
      <c r="B51" s="81"/>
      <c r="C51" s="81"/>
      <c r="D51" s="82"/>
      <c r="E51" s="82"/>
      <c r="F51" s="82"/>
    </row>
    <row r="53" spans="2:13" x14ac:dyDescent="0.3">
      <c r="E53" s="53" t="s">
        <v>1153</v>
      </c>
      <c r="F53" s="55" t="s">
        <v>1162</v>
      </c>
      <c r="G53" s="59">
        <v>507822447</v>
      </c>
      <c r="H53" s="53" t="s">
        <v>1285</v>
      </c>
      <c r="L53" s="53"/>
      <c r="M53" s="53"/>
    </row>
    <row r="54" spans="2:13" x14ac:dyDescent="0.3">
      <c r="E54" s="53" t="s">
        <v>1155</v>
      </c>
      <c r="F54" s="55" t="s">
        <v>1163</v>
      </c>
      <c r="G54" s="60">
        <v>463619978</v>
      </c>
      <c r="H54" s="53" t="s">
        <v>1295</v>
      </c>
      <c r="M54" s="54"/>
    </row>
    <row r="55" spans="2:13" x14ac:dyDescent="0.3">
      <c r="E55" s="53" t="s">
        <v>1355</v>
      </c>
      <c r="F55" s="55" t="s">
        <v>1357</v>
      </c>
      <c r="G55" s="60">
        <v>629343381</v>
      </c>
      <c r="H55" s="53" t="s">
        <v>1354</v>
      </c>
      <c r="M55" s="53"/>
    </row>
    <row r="56" spans="2:13" x14ac:dyDescent="0.3">
      <c r="E56" s="53" t="s">
        <v>1149</v>
      </c>
      <c r="F56" s="55" t="s">
        <v>1164</v>
      </c>
      <c r="G56" s="59">
        <v>510822622</v>
      </c>
      <c r="H56" s="53" t="s">
        <v>1294</v>
      </c>
      <c r="L56" s="53"/>
      <c r="M56" s="53"/>
    </row>
    <row r="57" spans="2:13" s="77" customFormat="1" x14ac:dyDescent="0.3">
      <c r="E57" s="91" t="s">
        <v>1349</v>
      </c>
      <c r="F57" s="55" t="s">
        <v>1356</v>
      </c>
      <c r="G57" s="59">
        <v>592147584</v>
      </c>
      <c r="H57" s="53" t="s">
        <v>1348</v>
      </c>
      <c r="L57" s="53"/>
      <c r="M57" s="53"/>
    </row>
    <row r="58" spans="2:13" x14ac:dyDescent="0.3">
      <c r="E58" s="53" t="s">
        <v>1158</v>
      </c>
      <c r="F58" s="55" t="s">
        <v>1165</v>
      </c>
      <c r="G58" s="59">
        <v>415870445</v>
      </c>
      <c r="H58" s="53" t="s">
        <v>1304</v>
      </c>
      <c r="M58" s="53"/>
    </row>
    <row r="59" spans="2:13" s="77" customFormat="1" x14ac:dyDescent="0.3">
      <c r="E59" s="53" t="s">
        <v>1346</v>
      </c>
      <c r="F59" s="55" t="s">
        <v>1358</v>
      </c>
      <c r="G59" s="60" t="s">
        <v>1353</v>
      </c>
      <c r="H59" s="53" t="s">
        <v>1347</v>
      </c>
      <c r="M59" s="53"/>
    </row>
    <row r="60" spans="2:13" x14ac:dyDescent="0.3">
      <c r="E60" s="53" t="s">
        <v>1152</v>
      </c>
      <c r="F60" s="55" t="s">
        <v>1166</v>
      </c>
      <c r="G60" s="59">
        <v>466909500</v>
      </c>
      <c r="H60" s="53" t="s">
        <v>1299</v>
      </c>
      <c r="M60" s="53"/>
    </row>
    <row r="61" spans="2:13" x14ac:dyDescent="0.3">
      <c r="E61" s="53" t="s">
        <v>1157</v>
      </c>
      <c r="F61" s="55" t="s">
        <v>1167</v>
      </c>
      <c r="G61" s="59">
        <v>5537293</v>
      </c>
      <c r="H61" s="53" t="s">
        <v>1292</v>
      </c>
      <c r="M61" s="53"/>
    </row>
    <row r="62" spans="2:13" x14ac:dyDescent="0.3">
      <c r="E62" s="53" t="s">
        <v>1156</v>
      </c>
      <c r="F62" s="55" t="s">
        <v>1168</v>
      </c>
      <c r="G62" s="59">
        <v>404040896</v>
      </c>
      <c r="H62" s="53" t="s">
        <v>1290</v>
      </c>
      <c r="M62" s="53"/>
    </row>
    <row r="63" spans="2:13" x14ac:dyDescent="0.3">
      <c r="E63" s="53" t="s">
        <v>1150</v>
      </c>
      <c r="F63" s="55" t="s">
        <v>1169</v>
      </c>
      <c r="G63" s="59">
        <v>416662196</v>
      </c>
      <c r="H63" s="53" t="s">
        <v>1287</v>
      </c>
      <c r="M63" s="53"/>
    </row>
    <row r="64" spans="2:13" x14ac:dyDescent="0.3">
      <c r="E64" s="53" t="s">
        <v>1192</v>
      </c>
      <c r="F64" s="55" t="s">
        <v>1170</v>
      </c>
      <c r="G64" s="60">
        <v>561215367</v>
      </c>
      <c r="H64" s="53" t="s">
        <v>1303</v>
      </c>
      <c r="M64" s="53"/>
    </row>
    <row r="65" spans="5:13" x14ac:dyDescent="0.3">
      <c r="E65" s="53" t="s">
        <v>1202</v>
      </c>
      <c r="F65" s="55" t="s">
        <v>1359</v>
      </c>
      <c r="G65" s="60">
        <v>626053536</v>
      </c>
      <c r="H65" s="53" t="s">
        <v>1286</v>
      </c>
      <c r="M65" s="53"/>
    </row>
    <row r="66" spans="5:13" s="77" customFormat="1" x14ac:dyDescent="0.3">
      <c r="E66" s="53" t="s">
        <v>1351</v>
      </c>
      <c r="F66" s="55" t="s">
        <v>1352</v>
      </c>
      <c r="G66" s="60">
        <v>333644050</v>
      </c>
      <c r="H66" s="53" t="s">
        <v>1350</v>
      </c>
      <c r="M66" s="53"/>
    </row>
    <row r="67" spans="5:13" x14ac:dyDescent="0.3">
      <c r="E67" s="53" t="s">
        <v>1203</v>
      </c>
      <c r="F67" s="55" t="s">
        <v>1360</v>
      </c>
      <c r="G67" s="60">
        <v>624895653</v>
      </c>
      <c r="H67" s="53" t="s">
        <v>1288</v>
      </c>
      <c r="M67" s="53"/>
    </row>
    <row r="68" spans="5:13" x14ac:dyDescent="0.3">
      <c r="E68" s="53" t="s">
        <v>1154</v>
      </c>
      <c r="F68" s="55" t="s">
        <v>1171</v>
      </c>
      <c r="G68" s="59">
        <v>422528145</v>
      </c>
      <c r="H68" s="53" t="s">
        <v>1296</v>
      </c>
      <c r="M68" s="53"/>
    </row>
    <row r="69" spans="5:13" s="77" customFormat="1" x14ac:dyDescent="0.3">
      <c r="E69" s="53" t="s">
        <v>1365</v>
      </c>
      <c r="F69" s="55" t="s">
        <v>1363</v>
      </c>
      <c r="G69" s="60">
        <v>8021713</v>
      </c>
      <c r="H69" s="53" t="s">
        <v>1364</v>
      </c>
      <c r="M69" s="53"/>
    </row>
    <row r="70" spans="5:13" x14ac:dyDescent="0.3">
      <c r="E70" s="53" t="s">
        <v>1205</v>
      </c>
      <c r="F70" s="55" t="s">
        <v>1362</v>
      </c>
      <c r="G70" s="59">
        <v>406471436</v>
      </c>
      <c r="H70" s="53" t="s">
        <v>1293</v>
      </c>
      <c r="M70" s="53"/>
    </row>
    <row r="71" spans="5:13" x14ac:dyDescent="0.3">
      <c r="E71" s="54" t="s">
        <v>1145</v>
      </c>
      <c r="F71" s="55" t="s">
        <v>1172</v>
      </c>
      <c r="G71" s="59">
        <v>1819666</v>
      </c>
      <c r="H71" s="54" t="s">
        <v>1297</v>
      </c>
      <c r="L71" s="53"/>
      <c r="M71" s="53"/>
    </row>
    <row r="72" spans="5:13" x14ac:dyDescent="0.3">
      <c r="E72" s="53" t="s">
        <v>1161</v>
      </c>
      <c r="F72" s="55" t="s">
        <v>1173</v>
      </c>
      <c r="G72" s="60" t="s">
        <v>1189</v>
      </c>
      <c r="H72" s="53" t="s">
        <v>1300</v>
      </c>
      <c r="M72" s="53"/>
    </row>
    <row r="73" spans="5:13" x14ac:dyDescent="0.3">
      <c r="E73" s="53" t="s">
        <v>1160</v>
      </c>
      <c r="F73" s="55" t="s">
        <v>1174</v>
      </c>
      <c r="G73" s="59">
        <v>524178224</v>
      </c>
      <c r="H73" s="53" t="s">
        <v>1289</v>
      </c>
      <c r="L73" s="53"/>
      <c r="M73" s="53"/>
    </row>
    <row r="74" spans="5:13" x14ac:dyDescent="0.3">
      <c r="E74" s="53" t="s">
        <v>1204</v>
      </c>
      <c r="F74" s="55" t="s">
        <v>1361</v>
      </c>
      <c r="G74" s="59" t="s">
        <v>1209</v>
      </c>
      <c r="H74" s="53" t="s">
        <v>1301</v>
      </c>
      <c r="L74" s="53"/>
      <c r="M74" s="53"/>
    </row>
    <row r="75" spans="5:13" x14ac:dyDescent="0.3">
      <c r="E75" s="53" t="s">
        <v>1206</v>
      </c>
      <c r="F75" s="55" t="s">
        <v>1207</v>
      </c>
      <c r="G75" s="59">
        <v>907946968</v>
      </c>
      <c r="H75" s="53" t="s">
        <v>1302</v>
      </c>
      <c r="L75" s="53"/>
      <c r="M75" s="53"/>
    </row>
    <row r="76" spans="5:13" x14ac:dyDescent="0.3">
      <c r="E76" s="53" t="s">
        <v>1159</v>
      </c>
      <c r="F76" s="55" t="s">
        <v>1175</v>
      </c>
      <c r="G76" s="60">
        <v>539099430</v>
      </c>
      <c r="H76" s="53" t="s">
        <v>1298</v>
      </c>
      <c r="M76" s="53"/>
    </row>
    <row r="77" spans="5:13" x14ac:dyDescent="0.3">
      <c r="E77" s="53" t="s">
        <v>1151</v>
      </c>
      <c r="F77" s="55" t="s">
        <v>1176</v>
      </c>
      <c r="G77" s="59">
        <v>5076523</v>
      </c>
      <c r="H77" s="53" t="s">
        <v>1291</v>
      </c>
    </row>
    <row r="78" spans="5:13" x14ac:dyDescent="0.3">
      <c r="E78" s="53" t="s">
        <v>1178</v>
      </c>
      <c r="F78" s="55" t="s">
        <v>1180</v>
      </c>
      <c r="G78" s="60" t="s">
        <v>1201</v>
      </c>
      <c r="H78" s="53"/>
    </row>
    <row r="79" spans="5:13" x14ac:dyDescent="0.3">
      <c r="E79" s="53" t="s">
        <v>1179</v>
      </c>
      <c r="F79" s="55" t="s">
        <v>1180</v>
      </c>
      <c r="G79" s="60" t="s">
        <v>1201</v>
      </c>
      <c r="H79" s="53"/>
    </row>
    <row r="80" spans="5:13" x14ac:dyDescent="0.3">
      <c r="E80" s="53" t="s">
        <v>1177</v>
      </c>
      <c r="F80" s="55" t="s">
        <v>1180</v>
      </c>
      <c r="G80" s="60" t="s">
        <v>1201</v>
      </c>
      <c r="H80" s="5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Request Non Staff</vt:lpstr>
      <vt:lpstr>EGI-cc</vt:lpstr>
      <vt:lpstr>Rates</vt:lpstr>
      <vt:lpstr>Costs</vt:lpstr>
      <vt:lpstr>Costs!Print_Area</vt:lpstr>
      <vt:lpstr>'EGI-cc'!Print_Area</vt:lpstr>
      <vt:lpstr>'Request Non Staff'!Print_Area</vt:lpstr>
    </vt:vector>
  </TitlesOfParts>
  <Company>Nikhef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Nguest</dc:creator>
  <cp:lastModifiedBy>cbitoune</cp:lastModifiedBy>
  <cp:lastPrinted>2013-10-28T11:01:33Z</cp:lastPrinted>
  <dcterms:created xsi:type="dcterms:W3CDTF">2010-05-20T08:05:24Z</dcterms:created>
  <dcterms:modified xsi:type="dcterms:W3CDTF">2013-10-28T11:01:40Z</dcterms:modified>
</cp:coreProperties>
</file>