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007"/>
  <workbookPr showInkAnnotation="0" autoCompressPictures="0"/>
  <bookViews>
    <workbookView xWindow="560" yWindow="560" windowWidth="25040" windowHeight="13760" tabRatio="500" firstSheet="1" activeTab="3"/>
  </bookViews>
  <sheets>
    <sheet name="1. Introduction" sheetId="10" r:id="rId1"/>
    <sheet name="2. Process scope &amp; goals" sheetId="9" r:id="rId2"/>
    <sheet name="3. Process Assessment 2014" sheetId="1" r:id="rId3"/>
    <sheet name="4. Process capability results" sheetId="2" r:id="rId4"/>
    <sheet name="Sources" sheetId="4" state="hidden" r:id="rId5"/>
    <sheet name="First Assessment 2013" sheetId="11" r:id="rId6"/>
    <sheet name="First Assessment Results 2013" sheetId="12" r:id="rId7"/>
  </sheets>
  <externalReferences>
    <externalReference r:id="rId8"/>
  </externalReferences>
  <definedNames>
    <definedName name="_xlnm._FilterDatabase" localSheetId="2" hidden="1">'3. Process Assessment 2014'!$A$3:$N$245</definedName>
    <definedName name="OLE_LINK113" localSheetId="2">'3. Process Assessment 2014'!$D$84</definedName>
    <definedName name="Z_17F35089_4405_0B4C_944B_16B149D42C47_.wvu.Cols" localSheetId="3" hidden="1">'4. Process capability results'!$E:$S</definedName>
    <definedName name="Z_C2311F05_77FD_D34D_86A4_7FBBF36A3466_.wvu.Cols" localSheetId="3" hidden="1">'4. Process capability results'!$E:$S</definedName>
    <definedName name="Z_C2311F05_77FD_D34D_86A4_7FBBF36A3466_.wvu.FilterData" localSheetId="2" hidden="1">'3. Process Assessment 2014'!$A$3:$I$245</definedName>
    <definedName name="Z_C2311F05_77FD_D34D_86A4_7FBBF36A3466_.wvu.Rows" localSheetId="2" hidden="1">'3. Process Assessment 2014'!#REF!</definedName>
  </definedNames>
  <calcPr calcId="140001" concurrentCalc="0"/>
  <customWorkbookViews>
    <customWorkbookView name="Owen Appleton - Personal View" guid="{C2311F05-77FD-D34D-86A4-7FBBF36A3466}" mergeInterval="0" personalView="1" yWindow="54" windowWidth="1862" windowHeight="1002" tabRatio="500" activeSheetId="1"/>
    <customWorkbookView name="Michael Brenner - Persönliche Ansicht" guid="{17F35089-4405-0B4C-944B-16B149D42C47}" mergeInterval="0" personalView="1" yWindow="54" windowWidth="1920" windowHeight="1120" tabRatio="500"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B66" i="12" l="1"/>
  <c r="F66" i="12"/>
  <c r="E66" i="12"/>
  <c r="D66" i="12"/>
  <c r="C66" i="12"/>
  <c r="A66" i="12"/>
  <c r="B65" i="12"/>
  <c r="F65" i="12"/>
  <c r="E65" i="12"/>
  <c r="D65" i="12"/>
  <c r="C65" i="12"/>
  <c r="A65" i="12"/>
  <c r="B64" i="12"/>
  <c r="F64" i="12"/>
  <c r="E64" i="12"/>
  <c r="D64" i="12"/>
  <c r="C64" i="12"/>
  <c r="A64" i="12"/>
  <c r="B63" i="12"/>
  <c r="F63" i="12"/>
  <c r="E63" i="12"/>
  <c r="D63" i="12"/>
  <c r="C63" i="12"/>
  <c r="A63" i="12"/>
  <c r="B62" i="12"/>
  <c r="F62" i="12"/>
  <c r="E62" i="12"/>
  <c r="D62" i="12"/>
  <c r="C62" i="12"/>
  <c r="A62" i="12"/>
  <c r="B61" i="12"/>
  <c r="F61" i="12"/>
  <c r="E61" i="12"/>
  <c r="D61" i="12"/>
  <c r="C61" i="12"/>
  <c r="A61" i="12"/>
  <c r="B60" i="12"/>
  <c r="F60" i="12"/>
  <c r="E60" i="12"/>
  <c r="D60" i="12"/>
  <c r="C60" i="12"/>
  <c r="A60" i="12"/>
  <c r="B59" i="12"/>
  <c r="F59" i="12"/>
  <c r="E59" i="12"/>
  <c r="D59" i="12"/>
  <c r="C59" i="12"/>
  <c r="A59" i="12"/>
  <c r="B58" i="12"/>
  <c r="F58" i="12"/>
  <c r="E58" i="12"/>
  <c r="D58" i="12"/>
  <c r="C58" i="12"/>
  <c r="A58" i="12"/>
  <c r="B57" i="12"/>
  <c r="F57" i="12"/>
  <c r="E57" i="12"/>
  <c r="D57" i="12"/>
  <c r="C57" i="12"/>
  <c r="A57" i="12"/>
  <c r="B56" i="12"/>
  <c r="F56" i="12"/>
  <c r="E56" i="12"/>
  <c r="D56" i="12"/>
  <c r="C56" i="12"/>
  <c r="A56" i="12"/>
  <c r="B55" i="12"/>
  <c r="F55" i="12"/>
  <c r="E55" i="12"/>
  <c r="D55" i="12"/>
  <c r="C55" i="12"/>
  <c r="A55" i="12"/>
  <c r="B54" i="12"/>
  <c r="F54" i="12"/>
  <c r="E54" i="12"/>
  <c r="D54" i="12"/>
  <c r="C54" i="12"/>
  <c r="A54" i="12"/>
  <c r="B53" i="12"/>
  <c r="F53" i="12"/>
  <c r="E53" i="12"/>
  <c r="D53" i="12"/>
  <c r="C53" i="12"/>
  <c r="A53" i="12"/>
  <c r="B52" i="12"/>
  <c r="F52" i="12"/>
  <c r="E52" i="12"/>
  <c r="D52" i="12"/>
  <c r="C52" i="12"/>
  <c r="A52" i="12"/>
  <c r="B51" i="12"/>
  <c r="F51" i="12"/>
  <c r="E51" i="12"/>
  <c r="D51" i="12"/>
  <c r="C51" i="12"/>
  <c r="A51" i="12"/>
  <c r="B50" i="12"/>
  <c r="F50" i="12"/>
  <c r="E50" i="12"/>
  <c r="D50" i="12"/>
  <c r="C50" i="12"/>
  <c r="A50" i="12"/>
  <c r="B49" i="12"/>
  <c r="F49" i="12"/>
  <c r="E49" i="12"/>
  <c r="D49" i="12"/>
  <c r="C49" i="12"/>
  <c r="A49" i="12"/>
  <c r="B48" i="12"/>
  <c r="F48" i="12"/>
  <c r="E48" i="12"/>
  <c r="D48" i="12"/>
  <c r="C48" i="12"/>
  <c r="A48" i="12"/>
  <c r="B47" i="12"/>
  <c r="F47" i="12"/>
  <c r="E47" i="12"/>
  <c r="D47" i="12"/>
  <c r="C47" i="12"/>
  <c r="A47" i="12"/>
  <c r="B46" i="12"/>
  <c r="F46" i="12"/>
  <c r="E46" i="12"/>
  <c r="D46" i="12"/>
  <c r="C46" i="12"/>
  <c r="A46" i="12"/>
  <c r="B45" i="12"/>
  <c r="F45" i="12"/>
  <c r="E45" i="12"/>
  <c r="D45" i="12"/>
  <c r="C45" i="12"/>
  <c r="A45" i="12"/>
  <c r="B44" i="12"/>
  <c r="F44" i="12"/>
  <c r="E44" i="12"/>
  <c r="D44" i="12"/>
  <c r="C44" i="12"/>
  <c r="A44" i="12"/>
  <c r="B43" i="12"/>
  <c r="F43" i="12"/>
  <c r="E43" i="12"/>
  <c r="D43" i="12"/>
  <c r="C43" i="12"/>
  <c r="A43" i="12"/>
  <c r="B42" i="12"/>
  <c r="F42" i="12"/>
  <c r="E42" i="12"/>
  <c r="D42" i="12"/>
  <c r="C42" i="12"/>
  <c r="A42" i="12"/>
  <c r="B41" i="12"/>
  <c r="F41" i="12"/>
  <c r="E41" i="12"/>
  <c r="D41" i="12"/>
  <c r="C41" i="12"/>
  <c r="A41" i="12"/>
  <c r="B40" i="12"/>
  <c r="F40" i="12"/>
  <c r="E40" i="12"/>
  <c r="D40" i="12"/>
  <c r="C40" i="12"/>
  <c r="A40" i="12"/>
  <c r="B39" i="12"/>
  <c r="F39" i="12"/>
  <c r="E39" i="12"/>
  <c r="D39" i="12"/>
  <c r="C39" i="12"/>
  <c r="A39" i="12"/>
  <c r="B38" i="12"/>
  <c r="F38" i="12"/>
  <c r="E38" i="12"/>
  <c r="D38" i="12"/>
  <c r="C38" i="12"/>
  <c r="A38" i="12"/>
  <c r="B37" i="12"/>
  <c r="F37" i="12"/>
  <c r="E37" i="12"/>
  <c r="D37" i="12"/>
  <c r="C37" i="12"/>
  <c r="A37" i="12"/>
  <c r="B36" i="12"/>
  <c r="F36" i="12"/>
  <c r="E36" i="12"/>
  <c r="D36" i="12"/>
  <c r="C36" i="12"/>
  <c r="A36" i="12"/>
  <c r="B35" i="12"/>
  <c r="F35" i="12"/>
  <c r="E35" i="12"/>
  <c r="D35" i="12"/>
  <c r="C35" i="12"/>
  <c r="A35" i="12"/>
  <c r="B34" i="12"/>
  <c r="F34" i="12"/>
  <c r="E34" i="12"/>
  <c r="D34" i="12"/>
  <c r="C34" i="12"/>
  <c r="A34" i="12"/>
  <c r="B33" i="12"/>
  <c r="F33" i="12"/>
  <c r="E33" i="12"/>
  <c r="D33" i="12"/>
  <c r="C33" i="12"/>
  <c r="A33" i="12"/>
  <c r="B32" i="12"/>
  <c r="F32" i="12"/>
  <c r="E32" i="12"/>
  <c r="D32" i="12"/>
  <c r="C32" i="12"/>
  <c r="A32" i="12"/>
  <c r="B31" i="12"/>
  <c r="F31" i="12"/>
  <c r="E31" i="12"/>
  <c r="D31" i="12"/>
  <c r="C31" i="12"/>
  <c r="A31" i="12"/>
  <c r="B30" i="12"/>
  <c r="F30" i="12"/>
  <c r="E30" i="12"/>
  <c r="D30" i="12"/>
  <c r="C30" i="12"/>
  <c r="A30" i="12"/>
  <c r="B29" i="12"/>
  <c r="F29" i="12"/>
  <c r="E29" i="12"/>
  <c r="D29" i="12"/>
  <c r="C29" i="12"/>
  <c r="A29" i="12"/>
  <c r="B28" i="12"/>
  <c r="F28" i="12"/>
  <c r="E28" i="12"/>
  <c r="D28" i="12"/>
  <c r="C28" i="12"/>
  <c r="A28" i="12"/>
  <c r="B27" i="12"/>
  <c r="F27" i="12"/>
  <c r="E27" i="12"/>
  <c r="D27" i="12"/>
  <c r="C27" i="12"/>
  <c r="A27" i="12"/>
  <c r="B26" i="12"/>
  <c r="F26" i="12"/>
  <c r="E26" i="12"/>
  <c r="D26" i="12"/>
  <c r="C26" i="12"/>
  <c r="A26" i="12"/>
  <c r="B25" i="12"/>
  <c r="F25" i="12"/>
  <c r="E25" i="12"/>
  <c r="D25" i="12"/>
  <c r="C25" i="12"/>
  <c r="A25" i="12"/>
  <c r="B24" i="12"/>
  <c r="F24" i="12"/>
  <c r="E24" i="12"/>
  <c r="D24" i="12"/>
  <c r="C24" i="12"/>
  <c r="A24" i="12"/>
  <c r="B23" i="12"/>
  <c r="F23" i="12"/>
  <c r="E23" i="12"/>
  <c r="D23" i="12"/>
  <c r="C23" i="12"/>
  <c r="A23" i="12"/>
  <c r="B22" i="12"/>
  <c r="F22" i="12"/>
  <c r="E22" i="12"/>
  <c r="D22" i="12"/>
  <c r="C22" i="12"/>
  <c r="A22" i="12"/>
  <c r="B21" i="12"/>
  <c r="F21" i="12"/>
  <c r="E21" i="12"/>
  <c r="D21" i="12"/>
  <c r="C21" i="12"/>
  <c r="A21" i="12"/>
  <c r="B20" i="12"/>
  <c r="F20" i="12"/>
  <c r="E20" i="12"/>
  <c r="D20" i="12"/>
  <c r="C20" i="12"/>
  <c r="A20" i="12"/>
  <c r="B19" i="12"/>
  <c r="F19" i="12"/>
  <c r="E19" i="12"/>
  <c r="D19" i="12"/>
  <c r="C19" i="12"/>
  <c r="A19" i="12"/>
  <c r="B18" i="12"/>
  <c r="F18" i="12"/>
  <c r="E18" i="12"/>
  <c r="D18" i="12"/>
  <c r="C18" i="12"/>
  <c r="A18" i="12"/>
  <c r="B17" i="12"/>
  <c r="F17" i="12"/>
  <c r="E17" i="12"/>
  <c r="D17" i="12"/>
  <c r="C17" i="12"/>
  <c r="A17" i="12"/>
  <c r="B16" i="12"/>
  <c r="F16" i="12"/>
  <c r="E16" i="12"/>
  <c r="D16" i="12"/>
  <c r="C16" i="12"/>
  <c r="A16" i="12"/>
  <c r="B15" i="12"/>
  <c r="F15" i="12"/>
  <c r="E15" i="12"/>
  <c r="D15" i="12"/>
  <c r="C15" i="12"/>
  <c r="A15" i="12"/>
  <c r="B14" i="12"/>
  <c r="F14" i="12"/>
  <c r="E14" i="12"/>
  <c r="D14" i="12"/>
  <c r="C14" i="12"/>
  <c r="A14" i="12"/>
  <c r="B13" i="12"/>
  <c r="F13" i="12"/>
  <c r="E13" i="12"/>
  <c r="D13" i="12"/>
  <c r="C13" i="12"/>
  <c r="A13" i="12"/>
  <c r="B12" i="12"/>
  <c r="F12" i="12"/>
  <c r="E12" i="12"/>
  <c r="D12" i="12"/>
  <c r="C12" i="12"/>
  <c r="A12" i="12"/>
  <c r="B11" i="12"/>
  <c r="F11" i="12"/>
  <c r="E11" i="12"/>
  <c r="D11" i="12"/>
  <c r="C11" i="12"/>
  <c r="A11" i="12"/>
  <c r="B10" i="12"/>
  <c r="F10" i="12"/>
  <c r="E10" i="12"/>
  <c r="D10" i="12"/>
  <c r="C10" i="12"/>
  <c r="A10" i="12"/>
  <c r="B9" i="12"/>
  <c r="F9" i="12"/>
  <c r="E9" i="12"/>
  <c r="D9" i="12"/>
  <c r="C9" i="12"/>
  <c r="A9" i="12"/>
  <c r="B8" i="12"/>
  <c r="F8" i="12"/>
  <c r="E8" i="12"/>
  <c r="D8" i="12"/>
  <c r="C8" i="12"/>
  <c r="A8" i="12"/>
  <c r="B7" i="12"/>
  <c r="F7" i="12"/>
  <c r="E7" i="12"/>
  <c r="D7" i="12"/>
  <c r="C7" i="12"/>
  <c r="A7" i="12"/>
  <c r="B6" i="12"/>
  <c r="F6" i="12"/>
  <c r="E6" i="12"/>
  <c r="D6" i="12"/>
  <c r="C6" i="12"/>
  <c r="A6" i="12"/>
  <c r="B5" i="12"/>
  <c r="F5" i="12"/>
  <c r="E5" i="12"/>
  <c r="D5" i="12"/>
  <c r="C5" i="12"/>
  <c r="A5" i="12"/>
  <c r="B4" i="12"/>
  <c r="F4" i="12"/>
  <c r="E4" i="12"/>
  <c r="D4" i="12"/>
  <c r="C4" i="12"/>
  <c r="A4" i="12"/>
  <c r="B3" i="12"/>
  <c r="F3" i="12"/>
  <c r="E3" i="12"/>
  <c r="D3" i="12"/>
  <c r="C3" i="12"/>
  <c r="A3" i="12"/>
  <c r="A1" i="11"/>
  <c r="O6" i="2"/>
  <c r="C6" i="2"/>
  <c r="C7" i="2"/>
  <c r="N7" i="2"/>
  <c r="I7" i="2"/>
  <c r="O8" i="2"/>
  <c r="C8" i="2"/>
  <c r="N8" i="2"/>
  <c r="I8" i="2"/>
  <c r="C9" i="2"/>
  <c r="N9" i="2"/>
  <c r="I9" i="2"/>
  <c r="O10" i="2"/>
  <c r="C10" i="2"/>
  <c r="N10" i="2"/>
  <c r="I10" i="2"/>
  <c r="O11" i="2"/>
  <c r="C11" i="2"/>
  <c r="N11" i="2"/>
  <c r="I11" i="2"/>
  <c r="C12" i="2"/>
  <c r="N12" i="2"/>
  <c r="I12" i="2"/>
  <c r="C13" i="2"/>
  <c r="N13" i="2"/>
  <c r="I13" i="2"/>
  <c r="O14" i="2"/>
  <c r="C14" i="2"/>
  <c r="N14" i="2"/>
  <c r="I14" i="2"/>
  <c r="O15" i="2"/>
  <c r="C15" i="2"/>
  <c r="N15" i="2"/>
  <c r="I15" i="2"/>
  <c r="O16" i="2"/>
  <c r="C16" i="2"/>
  <c r="N16" i="2"/>
  <c r="I16" i="2"/>
  <c r="C17" i="2"/>
  <c r="N17" i="2"/>
  <c r="I17" i="2"/>
  <c r="O18" i="2"/>
  <c r="C18" i="2"/>
  <c r="I18" i="2"/>
  <c r="C19" i="2"/>
  <c r="I19" i="2"/>
  <c r="C20" i="2"/>
  <c r="N20" i="2"/>
  <c r="I20" i="2"/>
  <c r="C21" i="2"/>
  <c r="N21" i="2"/>
  <c r="I21" i="2"/>
  <c r="O22" i="2"/>
  <c r="C22" i="2"/>
  <c r="N22" i="2"/>
  <c r="I22" i="2"/>
  <c r="C23" i="2"/>
  <c r="N23" i="2"/>
  <c r="I23" i="2"/>
  <c r="C24" i="2"/>
  <c r="N24" i="2"/>
  <c r="I24" i="2"/>
  <c r="C25" i="2"/>
  <c r="I25" i="2"/>
  <c r="C26" i="2"/>
  <c r="I26" i="2"/>
  <c r="C27" i="2"/>
  <c r="N27" i="2"/>
  <c r="I27" i="2"/>
  <c r="C28" i="2"/>
  <c r="N28" i="2"/>
  <c r="I28" i="2"/>
  <c r="O29" i="2"/>
  <c r="C29" i="2"/>
  <c r="N29" i="2"/>
  <c r="I29" i="2"/>
  <c r="C30" i="2"/>
  <c r="N30" i="2"/>
  <c r="I30" i="2"/>
  <c r="C31" i="2"/>
  <c r="N31" i="2"/>
  <c r="I31" i="2"/>
  <c r="O32" i="2"/>
  <c r="C32" i="2"/>
  <c r="N32" i="2"/>
  <c r="I32" i="2"/>
  <c r="C33" i="2"/>
  <c r="N33" i="2"/>
  <c r="I33" i="2"/>
  <c r="C34" i="2"/>
  <c r="N34" i="2"/>
  <c r="I34" i="2"/>
  <c r="O35" i="2"/>
  <c r="C35" i="2"/>
  <c r="N35" i="2"/>
  <c r="I35" i="2"/>
  <c r="C36" i="2"/>
  <c r="N36" i="2"/>
  <c r="I36" i="2"/>
  <c r="C37" i="2"/>
  <c r="N37" i="2"/>
  <c r="I37" i="2"/>
  <c r="O38" i="2"/>
  <c r="C38" i="2"/>
  <c r="N38" i="2"/>
  <c r="I38" i="2"/>
  <c r="C39" i="2"/>
  <c r="N39" i="2"/>
  <c r="I39" i="2"/>
  <c r="C40" i="2"/>
  <c r="N40" i="2"/>
  <c r="I40" i="2"/>
  <c r="C41" i="2"/>
  <c r="N41" i="2"/>
  <c r="I41" i="2"/>
  <c r="O42" i="2"/>
  <c r="C42" i="2"/>
  <c r="N42" i="2"/>
  <c r="I42" i="2"/>
  <c r="C43" i="2"/>
  <c r="N43" i="2"/>
  <c r="I43" i="2"/>
  <c r="C44" i="2"/>
  <c r="N44" i="2"/>
  <c r="I44" i="2"/>
  <c r="C45" i="2"/>
  <c r="N45" i="2"/>
  <c r="I45" i="2"/>
  <c r="C46" i="2"/>
  <c r="N46" i="2"/>
  <c r="I46" i="2"/>
  <c r="C47" i="2"/>
  <c r="N47" i="2"/>
  <c r="I47" i="2"/>
  <c r="O48" i="2"/>
  <c r="C48" i="2"/>
  <c r="N48" i="2"/>
  <c r="I48" i="2"/>
  <c r="C49" i="2"/>
  <c r="N49" i="2"/>
  <c r="I49" i="2"/>
  <c r="C50" i="2"/>
  <c r="N50" i="2"/>
  <c r="I50" i="2"/>
  <c r="C51" i="2"/>
  <c r="N51" i="2"/>
  <c r="I51" i="2"/>
  <c r="O52" i="2"/>
  <c r="C52" i="2"/>
  <c r="N52" i="2"/>
  <c r="I52" i="2"/>
  <c r="C53" i="2"/>
  <c r="N53" i="2"/>
  <c r="I53" i="2"/>
  <c r="C54" i="2"/>
  <c r="N54" i="2"/>
  <c r="I54" i="2"/>
  <c r="C55" i="2"/>
  <c r="N55" i="2"/>
  <c r="I55" i="2"/>
  <c r="C56" i="2"/>
  <c r="N56" i="2"/>
  <c r="I56" i="2"/>
  <c r="C57" i="2"/>
  <c r="N57" i="2"/>
  <c r="I57" i="2"/>
  <c r="C58" i="2"/>
  <c r="N58" i="2"/>
  <c r="I58" i="2"/>
  <c r="C59" i="2"/>
  <c r="N59" i="2"/>
  <c r="I59" i="2"/>
  <c r="O60" i="2"/>
  <c r="C60" i="2"/>
  <c r="N60" i="2"/>
  <c r="I60" i="2"/>
  <c r="C61" i="2"/>
  <c r="N61" i="2"/>
  <c r="I61" i="2"/>
  <c r="C62" i="2"/>
  <c r="N62" i="2"/>
  <c r="I62" i="2"/>
  <c r="C63" i="2"/>
  <c r="N63" i="2"/>
  <c r="I63" i="2"/>
  <c r="O64" i="2"/>
  <c r="C64" i="2"/>
  <c r="N64" i="2"/>
  <c r="I64" i="2"/>
  <c r="C65" i="2"/>
  <c r="N65" i="2"/>
  <c r="I65" i="2"/>
  <c r="C66" i="2"/>
  <c r="N66" i="2"/>
  <c r="I66" i="2"/>
  <c r="C67" i="2"/>
  <c r="N67" i="2"/>
  <c r="I67" i="2"/>
  <c r="C68" i="2"/>
  <c r="N68" i="2"/>
  <c r="I68" i="2"/>
  <c r="C69" i="2"/>
  <c r="N69" i="2"/>
  <c r="I69" i="2"/>
  <c r="O70" i="2"/>
  <c r="C70" i="2"/>
  <c r="N70" i="2"/>
  <c r="I70" i="2"/>
  <c r="C71" i="2"/>
  <c r="N71" i="2"/>
  <c r="I71" i="2"/>
  <c r="C72" i="2"/>
  <c r="N72" i="2"/>
  <c r="I72" i="2"/>
  <c r="C73" i="2"/>
  <c r="N73" i="2"/>
  <c r="I73" i="2"/>
  <c r="C74" i="2"/>
  <c r="N74" i="2"/>
  <c r="I74" i="2"/>
  <c r="C75" i="2"/>
  <c r="N75" i="2"/>
  <c r="I75" i="2"/>
  <c r="C76" i="2"/>
  <c r="N76" i="2"/>
  <c r="I76" i="2"/>
  <c r="O77" i="2"/>
  <c r="C77" i="2"/>
  <c r="N77" i="2"/>
  <c r="I77" i="2"/>
  <c r="C78" i="2"/>
  <c r="N78" i="2"/>
  <c r="I78" i="2"/>
  <c r="C79" i="2"/>
  <c r="N79" i="2"/>
  <c r="I79" i="2"/>
  <c r="C80" i="2"/>
  <c r="N80" i="2"/>
  <c r="I80" i="2"/>
  <c r="C81" i="2"/>
  <c r="N81" i="2"/>
  <c r="I81" i="2"/>
  <c r="C82" i="2"/>
  <c r="N82" i="2"/>
  <c r="I82" i="2"/>
  <c r="O83" i="2"/>
  <c r="C83" i="2"/>
  <c r="N83" i="2"/>
  <c r="I83" i="2"/>
  <c r="C84" i="2"/>
  <c r="N84" i="2"/>
  <c r="I84" i="2"/>
  <c r="C85" i="2"/>
  <c r="N85" i="2"/>
  <c r="I85" i="2"/>
  <c r="N6" i="2"/>
  <c r="I6" i="2"/>
  <c r="B6" i="2"/>
  <c r="F6" i="2"/>
  <c r="G6" i="2"/>
  <c r="H6" i="2"/>
  <c r="B7" i="2"/>
  <c r="E7" i="2"/>
  <c r="F7" i="2"/>
  <c r="G7" i="2"/>
  <c r="H7" i="2"/>
  <c r="B8" i="2"/>
  <c r="E8" i="2"/>
  <c r="F8" i="2"/>
  <c r="G8" i="2"/>
  <c r="H8" i="2"/>
  <c r="B9" i="2"/>
  <c r="E9" i="2"/>
  <c r="F9" i="2"/>
  <c r="G9" i="2"/>
  <c r="H9" i="2"/>
  <c r="B10" i="2"/>
  <c r="E10" i="2"/>
  <c r="F10" i="2"/>
  <c r="G10" i="2"/>
  <c r="H10" i="2"/>
  <c r="B11" i="2"/>
  <c r="E11" i="2"/>
  <c r="F11" i="2"/>
  <c r="G11" i="2"/>
  <c r="H11" i="2"/>
  <c r="B12" i="2"/>
  <c r="E12" i="2"/>
  <c r="F12" i="2"/>
  <c r="G12" i="2"/>
  <c r="H12" i="2"/>
  <c r="B13" i="2"/>
  <c r="E13" i="2"/>
  <c r="F13" i="2"/>
  <c r="G13" i="2"/>
  <c r="H13" i="2"/>
  <c r="B14" i="2"/>
  <c r="E14" i="2"/>
  <c r="F14" i="2"/>
  <c r="G14" i="2"/>
  <c r="H14" i="2"/>
  <c r="B15" i="2"/>
  <c r="E15" i="2"/>
  <c r="F15" i="2"/>
  <c r="G15" i="2"/>
  <c r="H15" i="2"/>
  <c r="B16" i="2"/>
  <c r="E16" i="2"/>
  <c r="F16" i="2"/>
  <c r="G16" i="2"/>
  <c r="H16" i="2"/>
  <c r="B17" i="2"/>
  <c r="E17" i="2"/>
  <c r="F17" i="2"/>
  <c r="G17" i="2"/>
  <c r="H17" i="2"/>
  <c r="B18" i="2"/>
  <c r="N18" i="2"/>
  <c r="E18" i="2"/>
  <c r="F18" i="2"/>
  <c r="G18" i="2"/>
  <c r="H18" i="2"/>
  <c r="B19" i="2"/>
  <c r="N19" i="2"/>
  <c r="E19" i="2"/>
  <c r="F19" i="2"/>
  <c r="G19" i="2"/>
  <c r="H19" i="2"/>
  <c r="B20" i="2"/>
  <c r="E20" i="2"/>
  <c r="F20" i="2"/>
  <c r="G20" i="2"/>
  <c r="H20" i="2"/>
  <c r="B21" i="2"/>
  <c r="E21" i="2"/>
  <c r="F21" i="2"/>
  <c r="G21" i="2"/>
  <c r="H21" i="2"/>
  <c r="B22" i="2"/>
  <c r="E22" i="2"/>
  <c r="F22" i="2"/>
  <c r="G22" i="2"/>
  <c r="H22" i="2"/>
  <c r="B23" i="2"/>
  <c r="E23" i="2"/>
  <c r="F23" i="2"/>
  <c r="G23" i="2"/>
  <c r="H23" i="2"/>
  <c r="B24" i="2"/>
  <c r="E24" i="2"/>
  <c r="F24" i="2"/>
  <c r="G24" i="2"/>
  <c r="H24" i="2"/>
  <c r="B25" i="2"/>
  <c r="N25" i="2"/>
  <c r="E25" i="2"/>
  <c r="F25" i="2"/>
  <c r="G25" i="2"/>
  <c r="H25" i="2"/>
  <c r="B26" i="2"/>
  <c r="N26" i="2"/>
  <c r="E26" i="2"/>
  <c r="F26" i="2"/>
  <c r="G26" i="2"/>
  <c r="H26" i="2"/>
  <c r="B27" i="2"/>
  <c r="E27" i="2"/>
  <c r="F27" i="2"/>
  <c r="G27" i="2"/>
  <c r="H27" i="2"/>
  <c r="B28" i="2"/>
  <c r="E28" i="2"/>
  <c r="F28" i="2"/>
  <c r="G28" i="2"/>
  <c r="H28" i="2"/>
  <c r="B29" i="2"/>
  <c r="E29" i="2"/>
  <c r="F29" i="2"/>
  <c r="G29" i="2"/>
  <c r="H29" i="2"/>
  <c r="B30" i="2"/>
  <c r="E30" i="2"/>
  <c r="F30" i="2"/>
  <c r="G30" i="2"/>
  <c r="H30" i="2"/>
  <c r="B31" i="2"/>
  <c r="E31" i="2"/>
  <c r="F31" i="2"/>
  <c r="G31" i="2"/>
  <c r="H31" i="2"/>
  <c r="B32" i="2"/>
  <c r="E32" i="2"/>
  <c r="F32" i="2"/>
  <c r="G32" i="2"/>
  <c r="H32" i="2"/>
  <c r="B33" i="2"/>
  <c r="E33" i="2"/>
  <c r="F33" i="2"/>
  <c r="G33" i="2"/>
  <c r="H33" i="2"/>
  <c r="B34" i="2"/>
  <c r="E34" i="2"/>
  <c r="F34" i="2"/>
  <c r="G34" i="2"/>
  <c r="H34" i="2"/>
  <c r="B35" i="2"/>
  <c r="E35" i="2"/>
  <c r="F35" i="2"/>
  <c r="G35" i="2"/>
  <c r="H35" i="2"/>
  <c r="B36" i="2"/>
  <c r="E36" i="2"/>
  <c r="F36" i="2"/>
  <c r="G36" i="2"/>
  <c r="H36" i="2"/>
  <c r="B37" i="2"/>
  <c r="E37" i="2"/>
  <c r="F37" i="2"/>
  <c r="G37" i="2"/>
  <c r="H37" i="2"/>
  <c r="B38" i="2"/>
  <c r="E38" i="2"/>
  <c r="F38" i="2"/>
  <c r="G38" i="2"/>
  <c r="H38" i="2"/>
  <c r="B39" i="2"/>
  <c r="E39" i="2"/>
  <c r="F39" i="2"/>
  <c r="G39" i="2"/>
  <c r="H39" i="2"/>
  <c r="B40" i="2"/>
  <c r="E40" i="2"/>
  <c r="F40" i="2"/>
  <c r="G40" i="2"/>
  <c r="H40" i="2"/>
  <c r="B41" i="2"/>
  <c r="E41" i="2"/>
  <c r="F41" i="2"/>
  <c r="G41" i="2"/>
  <c r="H41" i="2"/>
  <c r="B42" i="2"/>
  <c r="E42" i="2"/>
  <c r="F42" i="2"/>
  <c r="G42" i="2"/>
  <c r="H42" i="2"/>
  <c r="B43" i="2"/>
  <c r="E43" i="2"/>
  <c r="F43" i="2"/>
  <c r="G43" i="2"/>
  <c r="H43" i="2"/>
  <c r="B44" i="2"/>
  <c r="E44" i="2"/>
  <c r="F44" i="2"/>
  <c r="G44" i="2"/>
  <c r="H44" i="2"/>
  <c r="B45" i="2"/>
  <c r="E45" i="2"/>
  <c r="F45" i="2"/>
  <c r="G45" i="2"/>
  <c r="H45" i="2"/>
  <c r="B46" i="2"/>
  <c r="E46" i="2"/>
  <c r="F46" i="2"/>
  <c r="G46" i="2"/>
  <c r="H46" i="2"/>
  <c r="B47" i="2"/>
  <c r="E47" i="2"/>
  <c r="F47" i="2"/>
  <c r="G47" i="2"/>
  <c r="H47" i="2"/>
  <c r="B48" i="2"/>
  <c r="E48" i="2"/>
  <c r="F48" i="2"/>
  <c r="G48" i="2"/>
  <c r="H48" i="2"/>
  <c r="B49" i="2"/>
  <c r="E49" i="2"/>
  <c r="F49" i="2"/>
  <c r="G49" i="2"/>
  <c r="H49" i="2"/>
  <c r="B50" i="2"/>
  <c r="E50" i="2"/>
  <c r="F50" i="2"/>
  <c r="G50" i="2"/>
  <c r="H50" i="2"/>
  <c r="B51" i="2"/>
  <c r="E51" i="2"/>
  <c r="F51" i="2"/>
  <c r="G51" i="2"/>
  <c r="H51" i="2"/>
  <c r="B52" i="2"/>
  <c r="E52" i="2"/>
  <c r="F52" i="2"/>
  <c r="G52" i="2"/>
  <c r="H52" i="2"/>
  <c r="B53" i="2"/>
  <c r="E53" i="2"/>
  <c r="F53" i="2"/>
  <c r="G53" i="2"/>
  <c r="H53" i="2"/>
  <c r="B54" i="2"/>
  <c r="E54" i="2"/>
  <c r="F54" i="2"/>
  <c r="G54" i="2"/>
  <c r="H54" i="2"/>
  <c r="B55" i="2"/>
  <c r="E55" i="2"/>
  <c r="F55" i="2"/>
  <c r="G55" i="2"/>
  <c r="H55" i="2"/>
  <c r="B56" i="2"/>
  <c r="E56" i="2"/>
  <c r="F56" i="2"/>
  <c r="G56" i="2"/>
  <c r="H56" i="2"/>
  <c r="B57" i="2"/>
  <c r="E57" i="2"/>
  <c r="F57" i="2"/>
  <c r="G57" i="2"/>
  <c r="H57" i="2"/>
  <c r="B58" i="2"/>
  <c r="E58" i="2"/>
  <c r="F58" i="2"/>
  <c r="G58" i="2"/>
  <c r="H58" i="2"/>
  <c r="B59" i="2"/>
  <c r="E59" i="2"/>
  <c r="F59" i="2"/>
  <c r="G59" i="2"/>
  <c r="H59" i="2"/>
  <c r="B60" i="2"/>
  <c r="E60" i="2"/>
  <c r="F60" i="2"/>
  <c r="G60" i="2"/>
  <c r="H60" i="2"/>
  <c r="B61" i="2"/>
  <c r="E61" i="2"/>
  <c r="F61" i="2"/>
  <c r="G61" i="2"/>
  <c r="H61" i="2"/>
  <c r="B62" i="2"/>
  <c r="E62" i="2"/>
  <c r="F62" i="2"/>
  <c r="G62" i="2"/>
  <c r="H62" i="2"/>
  <c r="B63" i="2"/>
  <c r="E63" i="2"/>
  <c r="F63" i="2"/>
  <c r="G63" i="2"/>
  <c r="H63" i="2"/>
  <c r="B64" i="2"/>
  <c r="E64" i="2"/>
  <c r="F64" i="2"/>
  <c r="G64" i="2"/>
  <c r="H64" i="2"/>
  <c r="B65" i="2"/>
  <c r="E65" i="2"/>
  <c r="F65" i="2"/>
  <c r="G65" i="2"/>
  <c r="H65" i="2"/>
  <c r="B66" i="2"/>
  <c r="E66" i="2"/>
  <c r="F66" i="2"/>
  <c r="G66" i="2"/>
  <c r="H66" i="2"/>
  <c r="B67" i="2"/>
  <c r="E67" i="2"/>
  <c r="F67" i="2"/>
  <c r="G67" i="2"/>
  <c r="H67" i="2"/>
  <c r="B68" i="2"/>
  <c r="E68" i="2"/>
  <c r="F68" i="2"/>
  <c r="G68" i="2"/>
  <c r="H68" i="2"/>
  <c r="B69" i="2"/>
  <c r="E69" i="2"/>
  <c r="F69" i="2"/>
  <c r="G69" i="2"/>
  <c r="H69" i="2"/>
  <c r="B70" i="2"/>
  <c r="E70" i="2"/>
  <c r="F70" i="2"/>
  <c r="G70" i="2"/>
  <c r="H70" i="2"/>
  <c r="B71" i="2"/>
  <c r="E71" i="2"/>
  <c r="F71" i="2"/>
  <c r="G71" i="2"/>
  <c r="H71" i="2"/>
  <c r="B72" i="2"/>
  <c r="E72" i="2"/>
  <c r="F72" i="2"/>
  <c r="G72" i="2"/>
  <c r="H72" i="2"/>
  <c r="B73" i="2"/>
  <c r="E73" i="2"/>
  <c r="F73" i="2"/>
  <c r="G73" i="2"/>
  <c r="H73" i="2"/>
  <c r="B74" i="2"/>
  <c r="E74" i="2"/>
  <c r="F74" i="2"/>
  <c r="G74" i="2"/>
  <c r="H74" i="2"/>
  <c r="B75" i="2"/>
  <c r="E75" i="2"/>
  <c r="F75" i="2"/>
  <c r="G75" i="2"/>
  <c r="H75" i="2"/>
  <c r="B76" i="2"/>
  <c r="E76" i="2"/>
  <c r="F76" i="2"/>
  <c r="G76" i="2"/>
  <c r="H76" i="2"/>
  <c r="B77" i="2"/>
  <c r="E77" i="2"/>
  <c r="F77" i="2"/>
  <c r="G77" i="2"/>
  <c r="H77" i="2"/>
  <c r="B78" i="2"/>
  <c r="E78" i="2"/>
  <c r="F78" i="2"/>
  <c r="G78" i="2"/>
  <c r="H78" i="2"/>
  <c r="B79" i="2"/>
  <c r="E79" i="2"/>
  <c r="F79" i="2"/>
  <c r="G79" i="2"/>
  <c r="H79" i="2"/>
  <c r="B80" i="2"/>
  <c r="E80" i="2"/>
  <c r="F80" i="2"/>
  <c r="G80" i="2"/>
  <c r="H80" i="2"/>
  <c r="B81" i="2"/>
  <c r="E81" i="2"/>
  <c r="F81" i="2"/>
  <c r="G81" i="2"/>
  <c r="H81" i="2"/>
  <c r="B82" i="2"/>
  <c r="E82" i="2"/>
  <c r="F82" i="2"/>
  <c r="G82" i="2"/>
  <c r="H82" i="2"/>
  <c r="B83" i="2"/>
  <c r="E83" i="2"/>
  <c r="F83" i="2"/>
  <c r="G83" i="2"/>
  <c r="H83" i="2"/>
  <c r="B84" i="2"/>
  <c r="E84" i="2"/>
  <c r="F84" i="2"/>
  <c r="G84" i="2"/>
  <c r="H84" i="2"/>
  <c r="B85" i="2"/>
  <c r="E85" i="2"/>
  <c r="F85" i="2"/>
  <c r="G85" i="2"/>
  <c r="H85" i="2"/>
  <c r="P7" i="2"/>
  <c r="Q7" i="2"/>
  <c r="R7" i="2"/>
  <c r="S7" i="2"/>
  <c r="P8" i="2"/>
  <c r="Q8" i="2"/>
  <c r="R8" i="2"/>
  <c r="S8" i="2"/>
  <c r="P9" i="2"/>
  <c r="Q9" i="2"/>
  <c r="R9" i="2"/>
  <c r="S9" i="2"/>
  <c r="P10" i="2"/>
  <c r="Q10" i="2"/>
  <c r="R10" i="2"/>
  <c r="S10" i="2"/>
  <c r="P11" i="2"/>
  <c r="Q11" i="2"/>
  <c r="R11" i="2"/>
  <c r="S11" i="2"/>
  <c r="P12" i="2"/>
  <c r="Q12" i="2"/>
  <c r="R12" i="2"/>
  <c r="S12" i="2"/>
  <c r="P13" i="2"/>
  <c r="Q13" i="2"/>
  <c r="R13" i="2"/>
  <c r="S13" i="2"/>
  <c r="P14" i="2"/>
  <c r="Q14" i="2"/>
  <c r="R14" i="2"/>
  <c r="S14" i="2"/>
  <c r="P15" i="2"/>
  <c r="Q15" i="2"/>
  <c r="R15" i="2"/>
  <c r="S15" i="2"/>
  <c r="P16" i="2"/>
  <c r="Q16" i="2"/>
  <c r="R16" i="2"/>
  <c r="S16" i="2"/>
  <c r="P17" i="2"/>
  <c r="Q17" i="2"/>
  <c r="R17" i="2"/>
  <c r="S17" i="2"/>
  <c r="P18" i="2"/>
  <c r="Q18" i="2"/>
  <c r="R18" i="2"/>
  <c r="S18" i="2"/>
  <c r="P19" i="2"/>
  <c r="Q19" i="2"/>
  <c r="R19" i="2"/>
  <c r="S19" i="2"/>
  <c r="P20" i="2"/>
  <c r="Q20" i="2"/>
  <c r="R20" i="2"/>
  <c r="S20" i="2"/>
  <c r="P21" i="2"/>
  <c r="Q21" i="2"/>
  <c r="R21" i="2"/>
  <c r="S21" i="2"/>
  <c r="P22" i="2"/>
  <c r="Q22" i="2"/>
  <c r="R22" i="2"/>
  <c r="S22" i="2"/>
  <c r="P23" i="2"/>
  <c r="Q23" i="2"/>
  <c r="R23" i="2"/>
  <c r="S23" i="2"/>
  <c r="P24" i="2"/>
  <c r="Q24" i="2"/>
  <c r="R24" i="2"/>
  <c r="S24" i="2"/>
  <c r="P25" i="2"/>
  <c r="Q25" i="2"/>
  <c r="R25" i="2"/>
  <c r="S25" i="2"/>
  <c r="P26" i="2"/>
  <c r="Q26" i="2"/>
  <c r="R26" i="2"/>
  <c r="S26" i="2"/>
  <c r="P27" i="2"/>
  <c r="Q27" i="2"/>
  <c r="R27" i="2"/>
  <c r="S27" i="2"/>
  <c r="P28" i="2"/>
  <c r="Q28" i="2"/>
  <c r="R28" i="2"/>
  <c r="S28" i="2"/>
  <c r="P29" i="2"/>
  <c r="Q29" i="2"/>
  <c r="R29" i="2"/>
  <c r="S29" i="2"/>
  <c r="P30" i="2"/>
  <c r="Q30" i="2"/>
  <c r="R30" i="2"/>
  <c r="S30" i="2"/>
  <c r="P31" i="2"/>
  <c r="Q31" i="2"/>
  <c r="R31" i="2"/>
  <c r="S31" i="2"/>
  <c r="P32" i="2"/>
  <c r="Q32" i="2"/>
  <c r="R32" i="2"/>
  <c r="S32" i="2"/>
  <c r="P33" i="2"/>
  <c r="Q33" i="2"/>
  <c r="R33" i="2"/>
  <c r="S33" i="2"/>
  <c r="P34" i="2"/>
  <c r="Q34" i="2"/>
  <c r="R34" i="2"/>
  <c r="S34" i="2"/>
  <c r="P35" i="2"/>
  <c r="Q35" i="2"/>
  <c r="R35" i="2"/>
  <c r="S35" i="2"/>
  <c r="P36" i="2"/>
  <c r="Q36" i="2"/>
  <c r="R36" i="2"/>
  <c r="S36" i="2"/>
  <c r="P37" i="2"/>
  <c r="Q37" i="2"/>
  <c r="R37" i="2"/>
  <c r="S37" i="2"/>
  <c r="P38" i="2"/>
  <c r="Q38" i="2"/>
  <c r="R38" i="2"/>
  <c r="S38" i="2"/>
  <c r="P39" i="2"/>
  <c r="Q39" i="2"/>
  <c r="R39" i="2"/>
  <c r="S39" i="2"/>
  <c r="P40" i="2"/>
  <c r="Q40" i="2"/>
  <c r="R40" i="2"/>
  <c r="S40" i="2"/>
  <c r="P41" i="2"/>
  <c r="Q41" i="2"/>
  <c r="R41" i="2"/>
  <c r="S41" i="2"/>
  <c r="P42" i="2"/>
  <c r="Q42" i="2"/>
  <c r="R42" i="2"/>
  <c r="S42" i="2"/>
  <c r="P43" i="2"/>
  <c r="Q43" i="2"/>
  <c r="R43" i="2"/>
  <c r="S43" i="2"/>
  <c r="P44" i="2"/>
  <c r="Q44" i="2"/>
  <c r="R44" i="2"/>
  <c r="S44" i="2"/>
  <c r="P45" i="2"/>
  <c r="Q45" i="2"/>
  <c r="R45" i="2"/>
  <c r="S45" i="2"/>
  <c r="P46" i="2"/>
  <c r="Q46" i="2"/>
  <c r="R46" i="2"/>
  <c r="S46" i="2"/>
  <c r="P47" i="2"/>
  <c r="Q47" i="2"/>
  <c r="R47" i="2"/>
  <c r="S47" i="2"/>
  <c r="P48" i="2"/>
  <c r="Q48" i="2"/>
  <c r="R48" i="2"/>
  <c r="S48" i="2"/>
  <c r="P49" i="2"/>
  <c r="Q49" i="2"/>
  <c r="R49" i="2"/>
  <c r="S49" i="2"/>
  <c r="P50" i="2"/>
  <c r="Q50" i="2"/>
  <c r="R50" i="2"/>
  <c r="S50" i="2"/>
  <c r="P51" i="2"/>
  <c r="Q51" i="2"/>
  <c r="R51" i="2"/>
  <c r="S51" i="2"/>
  <c r="P52" i="2"/>
  <c r="Q52" i="2"/>
  <c r="R52" i="2"/>
  <c r="S52" i="2"/>
  <c r="P53" i="2"/>
  <c r="Q53" i="2"/>
  <c r="R53" i="2"/>
  <c r="S53" i="2"/>
  <c r="P54" i="2"/>
  <c r="Q54" i="2"/>
  <c r="R54" i="2"/>
  <c r="S54" i="2"/>
  <c r="P55" i="2"/>
  <c r="Q55" i="2"/>
  <c r="R55" i="2"/>
  <c r="S55" i="2"/>
  <c r="P56" i="2"/>
  <c r="Q56" i="2"/>
  <c r="R56" i="2"/>
  <c r="S56" i="2"/>
  <c r="P57" i="2"/>
  <c r="Q57" i="2"/>
  <c r="R57" i="2"/>
  <c r="S57" i="2"/>
  <c r="P58" i="2"/>
  <c r="Q58" i="2"/>
  <c r="R58" i="2"/>
  <c r="S58" i="2"/>
  <c r="P59" i="2"/>
  <c r="Q59" i="2"/>
  <c r="R59" i="2"/>
  <c r="S59" i="2"/>
  <c r="P60" i="2"/>
  <c r="Q60" i="2"/>
  <c r="R60" i="2"/>
  <c r="S60" i="2"/>
  <c r="P61" i="2"/>
  <c r="Q61" i="2"/>
  <c r="R61" i="2"/>
  <c r="S61" i="2"/>
  <c r="P62" i="2"/>
  <c r="Q62" i="2"/>
  <c r="R62" i="2"/>
  <c r="S62" i="2"/>
  <c r="P63" i="2"/>
  <c r="Q63" i="2"/>
  <c r="R63" i="2"/>
  <c r="S63" i="2"/>
  <c r="P64" i="2"/>
  <c r="Q64" i="2"/>
  <c r="R64" i="2"/>
  <c r="S64" i="2"/>
  <c r="P65" i="2"/>
  <c r="Q65" i="2"/>
  <c r="R65" i="2"/>
  <c r="S65" i="2"/>
  <c r="P66" i="2"/>
  <c r="Q66" i="2"/>
  <c r="R66" i="2"/>
  <c r="S66" i="2"/>
  <c r="P67" i="2"/>
  <c r="Q67" i="2"/>
  <c r="R67" i="2"/>
  <c r="S67" i="2"/>
  <c r="P68" i="2"/>
  <c r="Q68" i="2"/>
  <c r="R68" i="2"/>
  <c r="S68" i="2"/>
  <c r="P69" i="2"/>
  <c r="Q69" i="2"/>
  <c r="R69" i="2"/>
  <c r="S69" i="2"/>
  <c r="P70" i="2"/>
  <c r="Q70" i="2"/>
  <c r="R70" i="2"/>
  <c r="S70" i="2"/>
  <c r="P71" i="2"/>
  <c r="Q71" i="2"/>
  <c r="R71" i="2"/>
  <c r="S71" i="2"/>
  <c r="P72" i="2"/>
  <c r="Q72" i="2"/>
  <c r="R72" i="2"/>
  <c r="S72" i="2"/>
  <c r="P73" i="2"/>
  <c r="Q73" i="2"/>
  <c r="R73" i="2"/>
  <c r="S73" i="2"/>
  <c r="P74" i="2"/>
  <c r="Q74" i="2"/>
  <c r="R74" i="2"/>
  <c r="S74" i="2"/>
  <c r="P75" i="2"/>
  <c r="Q75" i="2"/>
  <c r="R75" i="2"/>
  <c r="S75" i="2"/>
  <c r="P76" i="2"/>
  <c r="Q76" i="2"/>
  <c r="R76" i="2"/>
  <c r="S76" i="2"/>
  <c r="P77" i="2"/>
  <c r="Q77" i="2"/>
  <c r="R77" i="2"/>
  <c r="S77" i="2"/>
  <c r="P78" i="2"/>
  <c r="Q78" i="2"/>
  <c r="R78" i="2"/>
  <c r="S78" i="2"/>
  <c r="P79" i="2"/>
  <c r="Q79" i="2"/>
  <c r="R79" i="2"/>
  <c r="S79" i="2"/>
  <c r="P80" i="2"/>
  <c r="Q80" i="2"/>
  <c r="R80" i="2"/>
  <c r="S80" i="2"/>
  <c r="P81" i="2"/>
  <c r="Q81" i="2"/>
  <c r="R81" i="2"/>
  <c r="S81" i="2"/>
  <c r="P82" i="2"/>
  <c r="Q82" i="2"/>
  <c r="R82" i="2"/>
  <c r="S82" i="2"/>
  <c r="P83" i="2"/>
  <c r="Q83" i="2"/>
  <c r="R83" i="2"/>
  <c r="S83" i="2"/>
  <c r="P84" i="2"/>
  <c r="Q84" i="2"/>
  <c r="R84" i="2"/>
  <c r="S84" i="2"/>
  <c r="P85" i="2"/>
  <c r="Q85" i="2"/>
  <c r="R85" i="2"/>
  <c r="S85" i="2"/>
  <c r="S6" i="2"/>
  <c r="R6" i="2"/>
  <c r="Q6" i="2"/>
  <c r="P6" i="2"/>
  <c r="E6" i="2"/>
  <c r="O12" i="2"/>
  <c r="O13" i="2"/>
  <c r="O53" i="2"/>
  <c r="O54" i="2"/>
  <c r="O55" i="2"/>
  <c r="O56" i="2"/>
  <c r="O57" i="2"/>
  <c r="O58" i="2"/>
  <c r="O59" i="2"/>
  <c r="O43" i="2"/>
  <c r="O44" i="2"/>
  <c r="O45" i="2"/>
  <c r="O46" i="2"/>
  <c r="O47" i="2"/>
  <c r="O7" i="2"/>
  <c r="O9" i="2"/>
  <c r="O17" i="2"/>
  <c r="O19" i="2"/>
  <c r="O20" i="2"/>
  <c r="O21" i="2"/>
  <c r="O23" i="2"/>
  <c r="O24" i="2"/>
  <c r="O25" i="2"/>
  <c r="O26" i="2"/>
  <c r="O27" i="2"/>
  <c r="O28" i="2"/>
  <c r="O30" i="2"/>
  <c r="O31" i="2"/>
  <c r="O33" i="2"/>
  <c r="O34" i="2"/>
  <c r="O36" i="2"/>
  <c r="O37" i="2"/>
  <c r="O39" i="2"/>
  <c r="O40" i="2"/>
  <c r="O41" i="2"/>
  <c r="O49" i="2"/>
  <c r="O50" i="2"/>
  <c r="O51" i="2"/>
  <c r="O61" i="2"/>
  <c r="O62" i="2"/>
  <c r="O63" i="2"/>
  <c r="O65" i="2"/>
  <c r="O66" i="2"/>
  <c r="O67" i="2"/>
  <c r="O68" i="2"/>
  <c r="O69" i="2"/>
  <c r="O71" i="2"/>
  <c r="O72" i="2"/>
  <c r="O73" i="2"/>
  <c r="O74" i="2"/>
  <c r="O75" i="2"/>
  <c r="O76" i="2"/>
  <c r="O78" i="2"/>
  <c r="O79" i="2"/>
  <c r="O80" i="2"/>
  <c r="O81" i="2"/>
  <c r="O82" i="2"/>
  <c r="O84" i="2"/>
  <c r="O85" i="2"/>
  <c r="D8" i="2"/>
  <c r="D6" i="2"/>
  <c r="N237" i="1"/>
  <c r="N245" i="1"/>
  <c r="N244" i="1"/>
  <c r="N243" i="1"/>
  <c r="N242" i="1"/>
  <c r="N241" i="1"/>
  <c r="N240" i="1"/>
  <c r="N239" i="1"/>
  <c r="N238" i="1"/>
  <c r="N219" i="1"/>
  <c r="N236" i="1"/>
  <c r="N235" i="1"/>
  <c r="N234" i="1"/>
  <c r="N233" i="1"/>
  <c r="N232" i="1"/>
  <c r="N231" i="1"/>
  <c r="N230" i="1"/>
  <c r="N229" i="1"/>
  <c r="N228" i="1"/>
  <c r="N227" i="1"/>
  <c r="N226" i="1"/>
  <c r="N225" i="1"/>
  <c r="N224" i="1"/>
  <c r="N223" i="1"/>
  <c r="N222" i="1"/>
  <c r="N221" i="1"/>
  <c r="N220" i="1"/>
  <c r="N198" i="1"/>
  <c r="N218" i="1"/>
  <c r="N217" i="1"/>
  <c r="N216" i="1"/>
  <c r="N215" i="1"/>
  <c r="N214" i="1"/>
  <c r="N213" i="1"/>
  <c r="N212" i="1"/>
  <c r="N211" i="1"/>
  <c r="N210" i="1"/>
  <c r="N209" i="1"/>
  <c r="N208" i="1"/>
  <c r="N207" i="1"/>
  <c r="N206" i="1"/>
  <c r="N205" i="1"/>
  <c r="N204" i="1"/>
  <c r="N203" i="1"/>
  <c r="N202" i="1"/>
  <c r="N201" i="1"/>
  <c r="N200" i="1"/>
  <c r="N199" i="1"/>
  <c r="N180" i="1"/>
  <c r="N197" i="1"/>
  <c r="N196" i="1"/>
  <c r="N195" i="1"/>
  <c r="N194" i="1"/>
  <c r="N193" i="1"/>
  <c r="N192" i="1"/>
  <c r="N191" i="1"/>
  <c r="N190" i="1"/>
  <c r="N189" i="1"/>
  <c r="N188" i="1"/>
  <c r="N187" i="1"/>
  <c r="N186" i="1"/>
  <c r="N185" i="1"/>
  <c r="N184" i="1"/>
  <c r="N183" i="1"/>
  <c r="N182" i="1"/>
  <c r="N181" i="1"/>
  <c r="N168" i="1"/>
  <c r="N179" i="1"/>
  <c r="N178" i="1"/>
  <c r="N177" i="1"/>
  <c r="N176" i="1"/>
  <c r="N175" i="1"/>
  <c r="N174" i="1"/>
  <c r="N173" i="1"/>
  <c r="N172" i="1"/>
  <c r="N171" i="1"/>
  <c r="N170" i="1"/>
  <c r="N169" i="1"/>
  <c r="N144" i="1"/>
  <c r="N167" i="1"/>
  <c r="N166" i="1"/>
  <c r="N165" i="1"/>
  <c r="N164" i="1"/>
  <c r="N163" i="1"/>
  <c r="N162" i="1"/>
  <c r="N161" i="1"/>
  <c r="N160" i="1"/>
  <c r="N159" i="1"/>
  <c r="N158" i="1"/>
  <c r="N157" i="1"/>
  <c r="N156" i="1"/>
  <c r="N155" i="1"/>
  <c r="N154" i="1"/>
  <c r="N153" i="1"/>
  <c r="N152" i="1"/>
  <c r="N151" i="1"/>
  <c r="N150" i="1"/>
  <c r="N149" i="1"/>
  <c r="N148" i="1"/>
  <c r="N147" i="1"/>
  <c r="N146" i="1"/>
  <c r="N145" i="1"/>
  <c r="N132" i="1"/>
  <c r="N143" i="1"/>
  <c r="N142" i="1"/>
  <c r="N141" i="1"/>
  <c r="N140" i="1"/>
  <c r="N139" i="1"/>
  <c r="N138" i="1"/>
  <c r="N137" i="1"/>
  <c r="N136" i="1"/>
  <c r="N135" i="1"/>
  <c r="N134" i="1"/>
  <c r="N133" i="1"/>
  <c r="N114" i="1"/>
  <c r="N131" i="1"/>
  <c r="N130" i="1"/>
  <c r="N129" i="1"/>
  <c r="N128" i="1"/>
  <c r="N127" i="1"/>
  <c r="N126" i="1"/>
  <c r="N125" i="1"/>
  <c r="N124" i="1"/>
  <c r="N123" i="1"/>
  <c r="N122" i="1"/>
  <c r="N121" i="1"/>
  <c r="N120" i="1"/>
  <c r="N119" i="1"/>
  <c r="N118" i="1"/>
  <c r="N117" i="1"/>
  <c r="N116" i="1"/>
  <c r="N115" i="1"/>
  <c r="N102" i="1"/>
  <c r="N113" i="1"/>
  <c r="N112" i="1"/>
  <c r="N111" i="1"/>
  <c r="N110" i="1"/>
  <c r="N109" i="1"/>
  <c r="N108" i="1"/>
  <c r="N107" i="1"/>
  <c r="N106" i="1"/>
  <c r="N105" i="1"/>
  <c r="N104" i="1"/>
  <c r="N103" i="1"/>
  <c r="N93" i="1"/>
  <c r="N101" i="1"/>
  <c r="N100" i="1"/>
  <c r="N99" i="1"/>
  <c r="N98" i="1"/>
  <c r="N97" i="1"/>
  <c r="N96" i="1"/>
  <c r="N95" i="1"/>
  <c r="N94" i="1"/>
  <c r="N84" i="1"/>
  <c r="N92" i="1"/>
  <c r="N91" i="1"/>
  <c r="N90" i="1"/>
  <c r="N89" i="1"/>
  <c r="N88" i="1"/>
  <c r="N87" i="1"/>
  <c r="N86" i="1"/>
  <c r="N85" i="1"/>
  <c r="N75" i="1"/>
  <c r="N83" i="1"/>
  <c r="N82" i="1"/>
  <c r="N81" i="1"/>
  <c r="N80" i="1"/>
  <c r="N79" i="1"/>
  <c r="N78" i="1"/>
  <c r="N77" i="1"/>
  <c r="N76" i="1"/>
  <c r="N54" i="1"/>
  <c r="N74" i="1"/>
  <c r="N73" i="1"/>
  <c r="N72" i="1"/>
  <c r="N71" i="1"/>
  <c r="N70" i="1"/>
  <c r="N69" i="1"/>
  <c r="N68" i="1"/>
  <c r="N67" i="1"/>
  <c r="N66" i="1"/>
  <c r="N65" i="1"/>
  <c r="N64" i="1"/>
  <c r="N63" i="1"/>
  <c r="N62" i="1"/>
  <c r="N61" i="1"/>
  <c r="N60" i="1"/>
  <c r="N59" i="1"/>
  <c r="N58" i="1"/>
  <c r="N57" i="1"/>
  <c r="N56" i="1"/>
  <c r="N55" i="1"/>
  <c r="N42" i="1"/>
  <c r="N53" i="1"/>
  <c r="N52" i="1"/>
  <c r="N51" i="1"/>
  <c r="N50" i="1"/>
  <c r="N49" i="1"/>
  <c r="N48" i="1"/>
  <c r="N47" i="1"/>
  <c r="N46" i="1"/>
  <c r="N45" i="1"/>
  <c r="N44" i="1"/>
  <c r="N43" i="1"/>
  <c r="N35" i="1"/>
  <c r="N40" i="1"/>
  <c r="N39" i="1"/>
  <c r="N38" i="1"/>
  <c r="N37" i="1"/>
  <c r="N36" i="1"/>
  <c r="N32" i="1"/>
  <c r="N34" i="1"/>
  <c r="N33" i="1"/>
  <c r="N29" i="1"/>
  <c r="N30" i="1"/>
  <c r="N31" i="1"/>
  <c r="N20" i="1"/>
  <c r="N28" i="1"/>
  <c r="N27" i="1"/>
  <c r="N26" i="1"/>
  <c r="N25" i="1"/>
  <c r="N24" i="1"/>
  <c r="N23" i="1"/>
  <c r="N22" i="1"/>
  <c r="N21" i="1"/>
  <c r="N17" i="1"/>
  <c r="N19" i="1"/>
  <c r="N18" i="1"/>
  <c r="N11" i="1"/>
  <c r="N16" i="1"/>
  <c r="N15" i="1"/>
  <c r="N14" i="1"/>
  <c r="N13" i="1"/>
  <c r="N12" i="1"/>
  <c r="N5" i="1"/>
  <c r="N10" i="1"/>
  <c r="N9" i="1"/>
  <c r="N8" i="1"/>
  <c r="N7" i="1"/>
  <c r="N6" i="1"/>
  <c r="D28" i="2"/>
  <c r="D27" i="2"/>
  <c r="D21" i="2"/>
  <c r="D7" i="2"/>
  <c r="D9" i="2"/>
  <c r="D10" i="2"/>
  <c r="D11" i="2"/>
  <c r="D12" i="2"/>
  <c r="D13" i="2"/>
  <c r="D14" i="2"/>
  <c r="D15" i="2"/>
  <c r="D16" i="2"/>
  <c r="D17"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6" i="2"/>
  <c r="D25" i="2"/>
  <c r="D24" i="2"/>
  <c r="D23" i="2"/>
  <c r="D22" i="2"/>
  <c r="D19" i="2"/>
  <c r="D18" i="2"/>
</calcChain>
</file>

<file path=xl/sharedStrings.xml><?xml version="1.0" encoding="utf-8"?>
<sst xmlns="http://schemas.openxmlformats.org/spreadsheetml/2006/main" count="2044" uniqueCount="860">
  <si>
    <t>Capability Level</t>
  </si>
  <si>
    <t>Service Level Management</t>
  </si>
  <si>
    <t>Service Reporting</t>
  </si>
  <si>
    <t>Capacity Management</t>
  </si>
  <si>
    <t>Information Security Management</t>
  </si>
  <si>
    <t>Customer Relationship Management</t>
  </si>
  <si>
    <t>Supplier Relationship Management</t>
  </si>
  <si>
    <t>Incident &amp; Service Request Management</t>
  </si>
  <si>
    <t>Problem Management</t>
  </si>
  <si>
    <t>Configuration Management</t>
  </si>
  <si>
    <t>Change Management</t>
  </si>
  <si>
    <t>Release &amp; Deployment Management</t>
  </si>
  <si>
    <t xml:space="preserve">Service Portfolio Management </t>
  </si>
  <si>
    <t>A service catalogue shall be maintained.</t>
  </si>
  <si>
    <t>1 - Ad-hoc</t>
  </si>
  <si>
    <t>2- Repeatable</t>
  </si>
  <si>
    <t>3 - Defined</t>
  </si>
  <si>
    <t>Dropdowns</t>
  </si>
  <si>
    <t>Service capacity and performance requirements shall be identified taking into consideration SLAs.</t>
  </si>
  <si>
    <t>Information security controls shall be reviewed at planned intervals.</t>
  </si>
  <si>
    <t>Communication mechanisms with customers shall be established.</t>
  </si>
  <si>
    <t>Service reviews with the customers shall be conducted at planned intervals.</t>
  </si>
  <si>
    <t>Service complaints from customers shall be managed.</t>
  </si>
  <si>
    <t>Customer satisfaction shall be managed.</t>
  </si>
  <si>
    <t>Suppliers shall be identified.</t>
  </si>
  <si>
    <t>Communication mechanisms with suppliers shall be established.</t>
  </si>
  <si>
    <t>(Contractual) disputes with suppliers shall be managed.</t>
  </si>
  <si>
    <t>Supplier performance shall be monitored.</t>
  </si>
  <si>
    <t>All incidents shall be recorded according to a defined procedure.</t>
  </si>
  <si>
    <t>All incidents shall be classified according to a defined procedure.</t>
  </si>
  <si>
    <t>Escalation of incidents shall follow a defined procedure.</t>
  </si>
  <si>
    <t>Closure of incidents shall follow a defined procedure.</t>
  </si>
  <si>
    <t>Personnel involved in the incident and service request management process shall have access to relevant information including configuration and release information.</t>
  </si>
  <si>
    <t>The records stored in the CMDB shall be audited at planned intervals.</t>
  </si>
  <si>
    <t>All changes shall be recorded according to a defined procedure.</t>
  </si>
  <si>
    <t>All changes shall be classified according to a defined procedure.</t>
  </si>
  <si>
    <t>All changes shall be assessed and approved according to a defined procedure.</t>
  </si>
  <si>
    <t>There shall be a documented procedure for managing emergency changes.</t>
  </si>
  <si>
    <t>Releases shall be built and tested prior to deployment.</t>
  </si>
  <si>
    <t>Continual Service Improvement Management</t>
  </si>
  <si>
    <t>Based on the situation and individual involved, some incidents are handled with a certain priority. There are no clear criteria for assigning priorities.</t>
  </si>
  <si>
    <t xml:space="preserve">Opportunities for improvement are noticed largely by individuals as they randomly arise or due to urgent need, but are recorded in a haphazard manner if at all. </t>
  </si>
  <si>
    <t>PR1.1</t>
  </si>
  <si>
    <t>PR1.2</t>
  </si>
  <si>
    <t>PR2.1</t>
  </si>
  <si>
    <t>PR2.2</t>
  </si>
  <si>
    <t>PR3.3</t>
  </si>
  <si>
    <t>PR2.3</t>
  </si>
  <si>
    <t>PR2.4</t>
  </si>
  <si>
    <t>PR2.5</t>
  </si>
  <si>
    <t>PR3.1</t>
  </si>
  <si>
    <t>PR3.2</t>
  </si>
  <si>
    <t>PR4.1</t>
  </si>
  <si>
    <t>PR4.2</t>
  </si>
  <si>
    <t>PR4.3</t>
  </si>
  <si>
    <t>PR5.1</t>
  </si>
  <si>
    <t>PR5.2</t>
  </si>
  <si>
    <t>PR5.3</t>
  </si>
  <si>
    <t>PR6.1</t>
  </si>
  <si>
    <t>PR6.2</t>
  </si>
  <si>
    <t>PR6.3</t>
  </si>
  <si>
    <t>PR6.4</t>
  </si>
  <si>
    <t>PR7.1</t>
  </si>
  <si>
    <t>PR7.2</t>
  </si>
  <si>
    <t>PR7.3</t>
  </si>
  <si>
    <t>PR7.4</t>
  </si>
  <si>
    <t>PR7.5</t>
  </si>
  <si>
    <t>PR7.6</t>
  </si>
  <si>
    <t>PR8.1</t>
  </si>
  <si>
    <t>PR8.2</t>
  </si>
  <si>
    <t>PR8.3</t>
  </si>
  <si>
    <t>PR8.4</t>
  </si>
  <si>
    <t>PR9.1</t>
  </si>
  <si>
    <t>PR9.2</t>
  </si>
  <si>
    <t>PR9.3</t>
  </si>
  <si>
    <t>PR9.4</t>
  </si>
  <si>
    <t>PR9.5</t>
  </si>
  <si>
    <t>PR9.6</t>
  </si>
  <si>
    <t>PR9.7</t>
  </si>
  <si>
    <t>PR9.8</t>
  </si>
  <si>
    <t>PR10.1</t>
  </si>
  <si>
    <t>PR10.2</t>
  </si>
  <si>
    <t>PR10.3</t>
  </si>
  <si>
    <t>PR10.4</t>
  </si>
  <si>
    <t>PR11.1</t>
  </si>
  <si>
    <t>PR11.2</t>
  </si>
  <si>
    <t>PR11.3</t>
  </si>
  <si>
    <t>PR11.4</t>
  </si>
  <si>
    <t>PR11.5</t>
  </si>
  <si>
    <t>PR11.6</t>
  </si>
  <si>
    <t>PR12.1</t>
  </si>
  <si>
    <t>PR12.2</t>
  </si>
  <si>
    <t>PR12.3</t>
  </si>
  <si>
    <t>PR12.4</t>
  </si>
  <si>
    <t>PR12.5</t>
  </si>
  <si>
    <t>PR12.6</t>
  </si>
  <si>
    <t>PR12.7</t>
  </si>
  <si>
    <t>PR13.1</t>
  </si>
  <si>
    <t>PR13.2</t>
  </si>
  <si>
    <t>PR13.3</t>
  </si>
  <si>
    <t>PR13.4</t>
  </si>
  <si>
    <t>PR13.5</t>
  </si>
  <si>
    <t>PR13.6</t>
  </si>
  <si>
    <t>PR14.1</t>
  </si>
  <si>
    <t>PR14.2</t>
  </si>
  <si>
    <t>PR14.3</t>
  </si>
  <si>
    <t>A release policy shall be defined</t>
  </si>
  <si>
    <t>Level 0</t>
  </si>
  <si>
    <t>Level 1</t>
  </si>
  <si>
    <t>Level 2</t>
  </si>
  <si>
    <t xml:space="preserve">Select…. </t>
  </si>
  <si>
    <t>PR1.3</t>
  </si>
  <si>
    <t>Service Availability &amp; Continuity Management</t>
  </si>
  <si>
    <t>Requirement
according to FitSM-1:2013</t>
  </si>
  <si>
    <t>Evidence (e.g. available documents / records / URLs)</t>
  </si>
  <si>
    <t>GR1: Top Management Commitment &amp; Responsibility</t>
  </si>
  <si>
    <t>GR1.1</t>
  </si>
  <si>
    <t xml:space="preserve">Top management of the organisation(s) involved in the delivery of services shall show evidence that they are committed to planning, implementing, operating, monitoring, reviewing, and improving the service management system (SMS) and services. 
They shall:
-  Assign one individual to be accountable for the overall SMS with sufficient authority to exercise this role.
-  Define and communicate goals
-  Define a general service management policy
- Conduct management reviews at planned intervals
</t>
  </si>
  <si>
    <t>1- Ad hoc</t>
  </si>
  <si>
    <t>GR1.2</t>
  </si>
  <si>
    <t xml:space="preserve">The service management policy shall include:
- A commitment to fulfil customer service requirements
- A commitment to a service-oriented approach
- A commitment to a process approach
- A commitment to continual improvement
- Overall service management goals
</t>
  </si>
  <si>
    <t>GR2.1</t>
  </si>
  <si>
    <t xml:space="preserve">Documents, including records, shall be established and maintained to ensure effective planning, operation and control of the SMS. These documents shall include:
- Service management scope statement
- Service management policy
- Service management plan (see GR4)
- Service catalogue
- Service level agreements (SLAs) and operational level agreements (OLAs)
- Service management processes (process definitions) and procedures
- Records of key activities performed
</t>
  </si>
  <si>
    <t>GR2: Documentation</t>
  </si>
  <si>
    <t>GR2.2</t>
  </si>
  <si>
    <t xml:space="preserve">Documents and records shall be controlled, including:
- Creation and approval
- Communication and distribution
- Review
- Change tracking
</t>
  </si>
  <si>
    <t>GR3: Defining The Scope of Service Management</t>
  </si>
  <si>
    <t xml:space="preserve">The scope of the SMS shall be defined.
</t>
  </si>
  <si>
    <t>GR4: Planning Service Management (PLAN)</t>
  </si>
  <si>
    <t>GR3.1</t>
  </si>
  <si>
    <t>GR4.1</t>
  </si>
  <si>
    <t xml:space="preserve">A service management plan shall be created, implemented and maintained.
</t>
  </si>
  <si>
    <t>GR4.2</t>
  </si>
  <si>
    <t>GR4.3</t>
  </si>
  <si>
    <t xml:space="preserve">The plans for each specific process and procedure shall be aligned to the overall service management plan.
</t>
  </si>
  <si>
    <t>GR5: Implementing Service Management (DO)</t>
  </si>
  <si>
    <t>GR5.1</t>
  </si>
  <si>
    <t xml:space="preserve">The service management plan shall be implemented.
</t>
  </si>
  <si>
    <t>GR6: Monitoring and Reviewing Service Management (CHECK)</t>
  </si>
  <si>
    <t>GR6.1</t>
  </si>
  <si>
    <t xml:space="preserve">The SMS shall be monitored and measured using suitable methods. These methods shall include:
- Measurements and key performance indicators
- Reviews and internal audits
</t>
  </si>
  <si>
    <t>GR7.1</t>
  </si>
  <si>
    <t xml:space="preserve">Nonconformities shall be identified and corrective actions shall be taken to prevent them from recurring.
</t>
  </si>
  <si>
    <t>GR7.2</t>
  </si>
  <si>
    <t xml:space="preserve">GR7: Continually Improving Service Management (ACT) </t>
  </si>
  <si>
    <t xml:space="preserve">Improvements shall be planned and implemented according to the Continual Service Improvement Management process.
</t>
  </si>
  <si>
    <t xml:space="preserve">A service portfolio shall be maintained. All services shall be specified as part of the service portfolio. </t>
  </si>
  <si>
    <t>The organisational setup behind the services specified in the service portfolio shall be identified, including a potential federation structure</t>
  </si>
  <si>
    <t>For all services delivered to customers, SLAs shall be in place.</t>
  </si>
  <si>
    <t>SLAs shall be reviewed at planned intervals.</t>
  </si>
  <si>
    <t>Service performance shall be monitored against service targets defined in SLAs.</t>
  </si>
  <si>
    <t>For supporting services or service components provided by federation members or groups belonging to the same organisation as the service provider, OLAs shall be agreed.</t>
  </si>
  <si>
    <t>PR2.6</t>
  </si>
  <si>
    <t>PR2.7</t>
  </si>
  <si>
    <t>OLAs shall be reviewed at planned intervals.</t>
  </si>
  <si>
    <t>Performance of service components shall be monitored against operational targets defined in OLAs.</t>
  </si>
  <si>
    <t>Service reports shall be specified and agreed with their recipients.</t>
  </si>
  <si>
    <t>The specification of each service report shall include its identity, purpose, audience, frequency and content.</t>
  </si>
  <si>
    <t>Service reports shall be produced. Service reporting shall include performance against service targets, information about significant events, workload characteristics and detected nonconformities.</t>
  </si>
  <si>
    <t>Service availability and continuity requirements shall be identified taking into consideration SLAs.</t>
  </si>
  <si>
    <t>Service availability and continuity requirements shall include end-to-end availability of services.</t>
  </si>
  <si>
    <t>Service availability and continuity plans shall be created.</t>
  </si>
  <si>
    <t>Capacity plans shall be created.</t>
  </si>
  <si>
    <t>Capacity planning shall consider human, technical and financial resources.</t>
  </si>
  <si>
    <t>Information security policies shall be maintained.</t>
  </si>
  <si>
    <t>Physical, technical and organizational information security controls shall be implemented, based on identified information security risks.</t>
  </si>
  <si>
    <t>Information security incidents shall be given an appropriate priority and managed accordingly.</t>
  </si>
  <si>
    <t>Service customers shall be identified.</t>
  </si>
  <si>
    <t>For each customer, there shall be a designated contact responsible for managing the customer relationship and customer satisfaction.</t>
  </si>
  <si>
    <t>All incidents shall be prioritized according to a defined procedure, taking into account service targets from SLAs.</t>
  </si>
  <si>
    <t>Users shall be kept informed of the progress of incidents and service requests they have reported.</t>
  </si>
  <si>
    <t xml:space="preserve">There shall be a definition of a major incident and a documented procedure for classifying and managing them. </t>
  </si>
  <si>
    <t>If a problem’s root cause has been identified, but the problem has not been permanently resolved, problem management shall try to identify actions to eliminate or reduce the impact on the services such as effective workarounds.</t>
  </si>
  <si>
    <t>Known errors shall be identified and recorded together with associated workarounds and temporary fixes.</t>
  </si>
  <si>
    <t>Problem management shall maintain up-to-date information on known errors and effective workarounds and make them available to the incident and service request management process.</t>
  </si>
  <si>
    <t>CI types and relationship types shall be defined and documented.</t>
  </si>
  <si>
    <t>The level of detail of configuration information recorded shall be sufficient to support effective control over CIs.</t>
  </si>
  <si>
    <t>Each CI and its relationships with other CIs shall be recorded in a CMDB.</t>
  </si>
  <si>
    <t>CIs shall be controlled and changes to CIs tracked in the CMDB.</t>
  </si>
  <si>
    <t>Before a new release into a live environment, a configuration baseline of the affected CIs shall be taken.</t>
  </si>
  <si>
    <t>In making decisions on the acceptance of requests for change, the benefits, risks, potential impact to services and customers and technical feasibility shall be taken into consideration.</t>
  </si>
  <si>
    <t>A schedule of change shall be maintained. It shall contain details of approved changes, and proposed deployment dates, which shall be communicated to interested parties.</t>
  </si>
  <si>
    <t>For changes of high impact or high risk, the steps required to reverse an unsuccessful change or remedy any negative effects shall be planned and tested.</t>
  </si>
  <si>
    <t>The deployment of new or changed services and service components to the live environment shall be planned with all relevant parties including affected customers.</t>
  </si>
  <si>
    <t>Acceptance criteria for each release shall be agreed with the customers and any other relevant parties. Before deployment the release shall be verified against the agreed acceptance criteria and approved.</t>
  </si>
  <si>
    <t>Activities shall be planned and tested for reversing an unsuccessful deployment of a release or remedying any damage caused.</t>
  </si>
  <si>
    <t>Releases shall be monitored for success or failure and the results shall be analysed.</t>
  </si>
  <si>
    <t>Opportunities for improvement shall be identified and recorded.</t>
  </si>
  <si>
    <t>Opportunities for improvement shall be prioritized.</t>
  </si>
  <si>
    <t>Opportunities for improvement shall be evaluated and approved.</t>
  </si>
  <si>
    <t>GR7: Continually Improving Service Management (ACT)</t>
  </si>
  <si>
    <t>PR1: Service Portfolio Management</t>
  </si>
  <si>
    <t>PR2: Service Level Management</t>
  </si>
  <si>
    <t>PR3: Service Reporting</t>
  </si>
  <si>
    <t>PR4: Service Availability and Continuity Management</t>
  </si>
  <si>
    <t>PR5: Capacity Management</t>
  </si>
  <si>
    <t>PR6: Information Security Management</t>
  </si>
  <si>
    <t>PR7: Customer Relationship Management</t>
  </si>
  <si>
    <t>PR8: Supplier Relationship management</t>
  </si>
  <si>
    <t>PR9: Incident and Service Request Management</t>
  </si>
  <si>
    <t>PR10: Problem Management</t>
  </si>
  <si>
    <t>PR11: Configuration Management</t>
  </si>
  <si>
    <t>PR12: Change Management</t>
  </si>
  <si>
    <t>PR13: Release and Deployment Management</t>
  </si>
  <si>
    <t>PR14: Continual Service Improvement Management</t>
  </si>
  <si>
    <t xml:space="preserve">There is some understanding of the structure supporting service provision, but mostly related to technical functions and individuals. There is little mapping to departmental,  organisational or federation structure and agreement within the supporting structure is reliant on relationships between individuals. </t>
  </si>
  <si>
    <t xml:space="preserve">The service provider is able to communicate its service offerings to its customers through some (undefined) format. These services may be described more in terms of technical components than value-generating services as defined by IT Service Management. </t>
  </si>
  <si>
    <t xml:space="preserve">There is a list of all customers, maintained based on documented responsibilities. </t>
  </si>
  <si>
    <t>There is no designated contact for each customer, but individuals from the provider have a basic understanding of the need to manage customer relationships.</t>
  </si>
  <si>
    <t xml:space="preserve">There is a person or role assigned to each specific customer or group of customers that manages the relationship and satisfaction based on documented responsibilities. </t>
  </si>
  <si>
    <t xml:space="preserve">There is a communication mechanism established for each customer or group of customers, but it is tied to the individual or role assigned to it. The communication mechanism is recorded in some centralised location but not in a consistent way. </t>
  </si>
  <si>
    <t xml:space="preserve">Service reviews occur regularly,  but remain inconsistent and dependant on the individuals performing them and responsibilities are not clearly documented. Review procedures and records may be kept but not in a systematic way. </t>
  </si>
  <si>
    <t xml:space="preserve">Customer satisfaction is collected through informal means, when there is a need (such as customer demand, complaint or change to the service). </t>
  </si>
  <si>
    <t>There are mechanisms for measuring customer satisfaction, which are used by the provider. However, they are used in an irregular manner and responsibility for their use is not documented.</t>
  </si>
  <si>
    <t xml:space="preserve">Mechanisms that measure customer satisfaction used at regular intervals based on documented responsibilities. Records of results are kept in a consistent way. </t>
  </si>
  <si>
    <t xml:space="preserve">There is a list of all suppliers maintained based on documented responsibilities. </t>
  </si>
  <si>
    <t xml:space="preserve">There is a communication mechanism established for each supplier, but it is tied to the individual or role assigned to it. The communication mechanism is recorded in some centralised location but not in a consistent way. </t>
  </si>
  <si>
    <t xml:space="preserve">Disputes with suppliers are managed on a case by case basis, generally by the individual receiving them or a colleague they pass it on to.  There is no formal record of the dispute. </t>
  </si>
  <si>
    <t xml:space="preserve">Mechanisms that measure supplier performance are used, and to some extent aligned to agreements with the supplier. Monitoring is not systematic and responsibilities are not set out. Some reports may be received from the supplier but they are not consistent or well specified. </t>
  </si>
  <si>
    <t xml:space="preserve">Mechanisms that measure supplier performance at planned intervals are used based on documented responsibilities. Monitoring is well aligned to agreements with suppliers, and any reports provided by the supplier are well specified. </t>
  </si>
  <si>
    <t xml:space="preserve">All or the majority of incidents are recorded. While there is an intuitive understanding about the information to be collected and method of recording, this is not clearly defined and responsibilities are not documented. </t>
  </si>
  <si>
    <t xml:space="preserve">All or the majority of incidents are classified. While there is an intuitive understanding about the underlying classification scheme and categories, this is not clearly defined and responsibilities are not documented. </t>
  </si>
  <si>
    <t xml:space="preserve">Based on the situation and individuals involved, incidents may be escalated. There is no pre-defined escalation path to follow, and other incidents that should be escalated may instead be left unresolved. </t>
  </si>
  <si>
    <t xml:space="preserve">All incidents are classified. Classification is based on documented responsibilities and procedures and carried out in a consistent way. </t>
  </si>
  <si>
    <t>Incidents are closed in a consistent way according to documented procedures and responsibilities. Other actions, such as confirmation of closure with users, are taken when appropriate.</t>
  </si>
  <si>
    <t xml:space="preserve">Available sources of configuration and release information are documented and responsibilities of support staff connected to them are documented. Information is held in a systematic way and is largely complete. </t>
  </si>
  <si>
    <t xml:space="preserve">Users and customers are systematically informed of the progress of their reported incidents and service requests. This happens both in a reactive and proactive way, according to common procedures and documented responsibilities for support staff. </t>
  </si>
  <si>
    <t>There is some idea of which incidents should be regarded as "major". In these cases, special care and attention is given to the respective incidents but how they are handled remains inconsistent.</t>
  </si>
  <si>
    <t xml:space="preserve">There is an understanding  about which kinds of incidents should be regarded as major incidents. Major incidents are classified and named as such, and special care and attention is given to them, including handling them with the highest priority, coordination through a sufficiently senior level of management, communication and post resolution review. However, responsibilities and clear definitions of major incidents are not documented. </t>
  </si>
  <si>
    <t xml:space="preserve">There is a clear procedure for the classification and management of major incidents from occurrence to closure including effective communication, coordination of resolution activities and post resolution review. There is a documented criteria for major incidents, and responsibilities are also documented. </t>
  </si>
  <si>
    <t>There is some common approach for seeking improvements and recording them that is carried out periodically. However, opportunities are not identified systematically, not all are recorded and responsibilities are not documented.</t>
  </si>
  <si>
    <t xml:space="preserve">When multiple opportunities for improvement are noticed at the same time there is a loose prioritisation, mostly based on short terms needs and the experience of the individual involved. </t>
  </si>
  <si>
    <t xml:space="preserve">There is a common approach to the prioritisation of opportunities for improvement but it is loose and based on a small number of parameters, such as cost and immediate impact. Recording of decisions is patchy and responsibilities are not documented. </t>
  </si>
  <si>
    <t xml:space="preserve">The procedure for prioritisation of opportunities for improvement is clearly defined.  It is carried out periodically when sets of opportunities are identified. It is based on clearly identified criteria that seek to maximise the effectiveness of the service and roles and responsibilities are documented. </t>
  </si>
  <si>
    <t xml:space="preserve">There is an understanding of the arrangement of departments, organisations and federations that underlies service delivery. Members of the different groups share a common vision of the relationships between them, but it may vary in details and is hard to control. </t>
  </si>
  <si>
    <t xml:space="preserve">There is a well understood relationship between the groups underlying service delivery, based on agreed and documented responsibilities and supported by appropriate agreements. </t>
  </si>
  <si>
    <t>There is a list of offerings to customers that attempts to divide these offerings into logical (value-generating) services. This list is maintained on an informal basis.</t>
  </si>
  <si>
    <t xml:space="preserve">There is a service catalogue clearly specifying differentiated service offerings described in terms of value generation for customers. This is maintained based on documented responsibilities. </t>
  </si>
  <si>
    <t>SLAs, if any exist, are reviewed on demand and on an individual and unsystematic basis.</t>
  </si>
  <si>
    <t xml:space="preserve">SLAs are reviewed periodically and systematically. Reviews assess appropriateness, achievability and necessary support from other agreements. Reviews are based on defined and documented responsibilities and records are kept. </t>
  </si>
  <si>
    <t>OLAs, if any exist, are reviewed on demand and on an individual and unsystematic basis.</t>
  </si>
  <si>
    <t xml:space="preserve">OLAs are reviewed periodically, but the frequency and procedure of reviews is undefined and inconsistent. Responsibilities for OLA reviews are not documented. </t>
  </si>
  <si>
    <t xml:space="preserve">OLAs are reviewed periodically and systematically. Reviews assess appropriateness and achievability. Reviews are based on defined and documented responsibilities and records are kept. </t>
  </si>
  <si>
    <t>Reports are specified based on documented responsibilities. Specifications are systematic and include identity, purpose, audience, frequency and content. Documented procedures for defining service report format and contents exists.</t>
  </si>
  <si>
    <t>Communication with customers is possible but occurs in a haphazard way and on demand. There is no single clear list of customer communication channels, and it may prove difficult to communicate with customers in a timely manner.</t>
  </si>
  <si>
    <t xml:space="preserve">Informal service reviews occur, based on interactions between customer representatives and the provider. These occur on demand, following major problems or somewhat randomly based on the individuals involved. </t>
  </si>
  <si>
    <t xml:space="preserve">Customer complaints are managed and a record of the complaint is created and maintained, though records may not be consistent. Responsibility is not documented but there is a general understanding of who should manage complaints. </t>
  </si>
  <si>
    <t xml:space="preserve">Customer complaints are managed based on documented responsibilities and generating consistent records. </t>
  </si>
  <si>
    <t>Suppliers are internally known but there is no formal list of suppliers</t>
  </si>
  <si>
    <t xml:space="preserve">There is a list of suppliers.  This list is maintained on an informal basis, without clear responsibilities for maintaining it or consistent information to be held on each supplier </t>
  </si>
  <si>
    <t>Communication with suppliers is possible but occurs in a haphazard way and on demand. There is no single clear list of supplier communication channels, and it may prove difficult to communicate with suppliers in a timely manner.</t>
  </si>
  <si>
    <t xml:space="preserve">Disputes with suppliers are managed and a record of the dispute is created and maintained, though records may not be consistent. Responsibility is not documented but there is a general understanding of who should manage disputes </t>
  </si>
  <si>
    <t xml:space="preserve">Disputes with suppliers are managed based on documented responsibilities and generating consistent records. </t>
  </si>
  <si>
    <t>Supplier performance is monitored through informal means. Monitoring is not aligned to agreements with the supplier and more likely aligned to technical service components. No reports from the supplier are agreed.</t>
  </si>
  <si>
    <t xml:space="preserve">All incidents are recorded. Recording is based on documented responsibilities and procedures, and the information is recorded in a consistent way. </t>
  </si>
  <si>
    <t>All or the majority of incidents are prioritised. While there is an intuitive understanding about the underlying criteria for prioritisation, they are not clearly defined and responsibilities are not documented. However guarantees in SLAs and other agreements are taken into account when assigning priorities.</t>
  </si>
  <si>
    <t xml:space="preserve">There is a defined procedure for prioritising incidents based on documented responsibilities. Prioritisation is based clearly specified criteria, considering impact and urgency of the incidents. These procedures are closely aligned with guarantees made in SLAs and other agreements. </t>
  </si>
  <si>
    <t>Incidents requiring it are functionally or hierarchically escalated in the majority of cases. While there is an intuitive understanding about the escalation path to follow, it remains undefined and there are no defined triggers or documented responsibilities.</t>
  </si>
  <si>
    <t xml:space="preserve">Incidents are escalated when required based on documented responsibilities and procedures. Triggers and guidance  for functional and hierarchical escalation exist and are used to decide how to handle incidents. This results in consistent behaviour in escalation of incidents. </t>
  </si>
  <si>
    <t xml:space="preserve">Incidents are closed based on individual choice by support staff, after they are resolved or for other reasons (such as remaining unresolved for too long).  There is no consensus procedure for when incidents should be closed or what other actions should be taken. </t>
  </si>
  <si>
    <t xml:space="preserve">Incidents are closed in a generally consistent way, and for appropriate reasons. Appropriate other actions are also taken when incidents are closed. However, there is no documented procedure and responsibility for this activity. </t>
  </si>
  <si>
    <t xml:space="preserve">There are some sources of information on the service,  infrastructure and releases (configuration information) that can be used to support the handling and resolution of incidents. However information is dispersed in various locations and not systematic. </t>
  </si>
  <si>
    <t xml:space="preserve">There is some communication with users regarding the incidents and service requests that the make. However, it is sporadic and reactive, or is solely based on automated notification for ticketing systems. </t>
  </si>
  <si>
    <t xml:space="preserve">The organisation is generally aware of what services it offers, and can describe them and any related information in some undefined format. However the 'services' may be closer to components than to value-generating services as considered by IT Service Management. </t>
  </si>
  <si>
    <t xml:space="preserve">There is a communal understanding of the service offering, including past, current and planned services. A list of service specifications is maintained on an informal basis. The specified services are services as seen by IT Service Management, each by itself generating identifiable value for customers. </t>
  </si>
  <si>
    <t>There is a defined procedure for maintaining the service portfolio with clearly documented responsibilities. The portfolio lists all services as well as useful information related to their technical components, dependencies, service management, value generations and business case. This is shared across the organisation.</t>
  </si>
  <si>
    <t xml:space="preserve">There is an understanding of the need for a structured approach for the transition to new services or changes to current services, and some approach is applied routinely, but is not clearly documented. Timescales, technology and communication issues are considered and managed at a broad, qualitative level. </t>
  </si>
  <si>
    <t>Agreements between the service provider and its customers exist, but do not cover all services for all customers. Service targets are not specified in the agreements.</t>
  </si>
  <si>
    <t>Agreements for all services provided to all customers exist, and consider service targets. There is however no defined format or structure for SLAs. The specification of service targets may be different in different SLAs, and may not support delivery of value needed by customers. .</t>
  </si>
  <si>
    <t xml:space="preserve">The service provider has clearly defined and documented responsibilities for negotiating and concluding SLAs. All SLAs follow a defined structure depending on their type.   </t>
  </si>
  <si>
    <t xml:space="preserve">SLAs are reviewed periodically, but the frequency and procedure of reviews is undefined and inconsistent. Responsibilities for SLA reviews are not documented. </t>
  </si>
  <si>
    <t xml:space="preserve">Service performance is monitored in a systematic way, based on documented responsibilities. Monitoring is sufficient to support meaningful reporting on achievement of all service targets defined in SLAs. </t>
  </si>
  <si>
    <t xml:space="preserve">OLA-like agreements exist, but do not cover all service components and supporting services. Operational targets for the supporting services are not specified in the agreements. </t>
  </si>
  <si>
    <t xml:space="preserve">The service provider has clearly defined and documented responsibilities for negotiating and concluding OLAs. All OLAs follow a defined structure.   </t>
  </si>
  <si>
    <t xml:space="preserve">Service reports are created, but not specified. </t>
  </si>
  <si>
    <t xml:space="preserve">Some reports are specified and agreed with customers, but on a mostly informal basis. Responsibility for reporting is not clearly documented. </t>
  </si>
  <si>
    <t>Service report specifications exist, but are not systematic.</t>
  </si>
  <si>
    <t xml:space="preserve">There is some informal way of specifying service reports. General information on identity, purpose, audience, frequency and content may be provided, but it is not clear or systematic. Reports are produced but responsibilities are not always clear. </t>
  </si>
  <si>
    <t xml:space="preserve">Customers can receive some reports on demand; others are produced at an irregular or unspecified frequency. Service reports do not cover all the relevant information (performance against targets, events, workload characteristics and nonconformities). </t>
  </si>
  <si>
    <t>Service reports are produced on regular basis in a specified and consistent format. Reports contain data on all agreed service targets as well as information about significant events, workload characteristics and detected nonconformities.</t>
  </si>
  <si>
    <t>Customers are internally known. There are customer lists, but these updated irregularly and my not be comprehensive and accurate.</t>
  </si>
  <si>
    <t xml:space="preserve">Communication mechanisms for each customer or group of customers are recorded in a single, consistent way based on documented responsibilities. </t>
  </si>
  <si>
    <t xml:space="preserve">The procedure for evaluation and approval of opportunities for improvement is clearly defined. It is carried out periodically or when sets of opportunities are identified, based on defined roles and responsibilities. It is based on clearly identified criteria that seek to maximise the effectiveness of the service and decisions are clearly documented. </t>
  </si>
  <si>
    <t xml:space="preserve">Performance is monitored on a basic, mainly technical level, not aligned to operational targets. </t>
  </si>
  <si>
    <t xml:space="preserve">Performance is monitored, and to some extent by service component and against operational targets. Monitoring is not systematic and responsibilities are not clearly set out. </t>
  </si>
  <si>
    <t xml:space="preserve">Performance against operational level targets is monitored in a systematic way, based on documented responsibilities. Monitoring is sufficient to support meaningful reporting on the achievement of all agreed operational targets.  </t>
  </si>
  <si>
    <t>2 - Repeatable</t>
  </si>
  <si>
    <t>Type of requirement</t>
  </si>
  <si>
    <t>Requirement code</t>
  </si>
  <si>
    <t>Rationale for score</t>
  </si>
  <si>
    <t>1 - Initial</t>
  </si>
  <si>
    <t>3 - Complete</t>
  </si>
  <si>
    <t>Topic area</t>
  </si>
  <si>
    <t>Output /
achievement</t>
  </si>
  <si>
    <t>Task /
activity</t>
  </si>
  <si>
    <t>1- Initial</t>
  </si>
  <si>
    <t>2 - Partial</t>
  </si>
  <si>
    <t>PR1.4</t>
  </si>
  <si>
    <t>Design and transition of new or changed services shall be planned.</t>
  </si>
  <si>
    <t>Plans for the design and transition of new or changed services shall consider timescales, responsibilities, new or changed technology and communication.</t>
  </si>
  <si>
    <t>An overall service management policy has been documented, but lacks clear service management goals as well as a clear commitment to all core principles of service management.</t>
  </si>
  <si>
    <t>An overall service management policy has been documented, which covers clear service management goals and a commitment to some key service management principles.</t>
  </si>
  <si>
    <t>An overall service management policy has been documented, which covers all required elements including clear service management goals and a commitment to fulfilling customer service requirements, following a service- and process-oriented approach, as well as applying the principle of continual improvement.</t>
  </si>
  <si>
    <t>Some initial service management-related documentation is available, while key documents, like an overall service management policy and plan, a complete service catalogue and SLAs for all services are still missing.</t>
  </si>
  <si>
    <t>Many documents required for the effective implementation of an SMS are available, including a service management policy and plan, a consistent service catalogue and SLAs for all services provided to customers. Key processes have been documented, and some activities are formally recorded.</t>
  </si>
  <si>
    <t xml:space="preserve">All documents required for the effective implementation of an SMS are available, including a clear scope statement, a service management policy and plan, a consistent service catalogue, SLAs for all services and OLAs with internal groups or federation members, where necessary. All service management processes and related procedures have been documented, and key activities are formally recorded.
</t>
  </si>
  <si>
    <t>The service management plan shall at minimum include or reference:
- Service management objectives to be achieved
- Framework of roles and responsibilities
- Framework of processes and process interfaces
- Required technology (tools) to support the service management system</t>
  </si>
  <si>
    <t>Some initial elements of a service management plan are available, while key aspects, like the description of planned processes and process interfaces as well as definitions of all roles and responsibilities are still missing.</t>
  </si>
  <si>
    <t>Many parts of the service management plan are in place, including an overview of roles and responsibilities, an overview of the processes and process interfaces, and a list of required supporting technology (tools).</t>
  </si>
  <si>
    <t xml:space="preserve">All parts required for a complete service management plan, including defined service management objectives, an overview of roles and responsibilities, the framework of processes and process interfaces and a list of required supporting technology (tools) have been documented, and to track the implementation status of the plans, reports and records are available.
</t>
  </si>
  <si>
    <t>IT service management is planned, and the roles and responsibilities around planning activities are clearly defined and documented. Specific plans follow a consistent planning approach, common templates are used, and the level of detail is similar for different plans.</t>
  </si>
  <si>
    <t>There is a clear, documented and established approach to handle service transition.</t>
  </si>
  <si>
    <t>The service provider is aware of the need for measures to maintain and enhance information security. Some measures are in place. However, they are often undocumented, and a structured information security risk assessment has not been performed.</t>
  </si>
  <si>
    <t>The service provider is aware that information security incidents may have a significant impact on the customers and on the service provider's capabilities to deliver agreed services to customers. It is understood that an effective response to any information security incident is essential.</t>
  </si>
  <si>
    <t>A formal approach to deal with information security incidents is in place. Roles and responsibilities are documented. The process covers well-defined criteria for classifying an event or situation as an information security incident, actions to be carried out to analyse the incident and reduce its adverse impact, communication and documentation.</t>
  </si>
  <si>
    <t>The service provider is aware that deviations from intended outcomes, activities or behaviours should be identified and corrective action taken. Currently, there is a lack of a structured approach to identify and deal with nonconformities.</t>
  </si>
  <si>
    <t>The service provider is aware that it is important to align IT service management processes and procedures to other processes and procedures and the service management system as a whole. However, there is no structured approach on how to address this task during service management planning.</t>
  </si>
  <si>
    <t>Responsibilities for integrating IT service management processes and procedures with other parts of the service management system have been clearly defined and documented, and a structured and defined approach is in place to facilitate this task.</t>
  </si>
  <si>
    <t>The service management plan is implemented, and persons involved are aware of their specific duties in implementing parts of the plan.</t>
  </si>
  <si>
    <t>The service management plan is implemented according to defined and assigned responsibilities. Activities carried out are recorded to ensure they are retraceable.</t>
  </si>
  <si>
    <t>Nonconformities are detected mostly based on feedback and the results from reviews, assessments and audits. If a (potential) nonconformity is detected, a well-understood sequence of actions is carried out with clear responsibilities. However, this process and the roles involved have not or only partially been defined and documented.</t>
  </si>
  <si>
    <t>Reports from reviews, assessments and audits are reviewed regularly, according to defined schedules. Based on this, nonconformities are identified, recorded and follow-up actions triggered. The roles and responsibilities in this context are clearly defined.</t>
  </si>
  <si>
    <t>The service provider is aware that continual improvement must be actively promoted through the organisation. However, the roles and activities to plan and implement improvements are undefined, and improvements are handled on a case-by-case basis.</t>
  </si>
  <si>
    <t>Improvements to service management processes and related activities are managed according to well-understood responsibilities. For example, every process manager and service owner is aware of his duties in identifying and managing improvements to the process or service under his responsibility.</t>
  </si>
  <si>
    <t>To understand if IT service management processes are effective, performance indicators (metrics) are measured and reported for most processes from time to time. To identify nonconformities, i.e. situations in which defined processes are by-passed or not correctly executed, reviews and assessments of IT service management activities are conducted from time to time. These may include internal and external audits.</t>
  </si>
  <si>
    <t>IT service management is planned, and there is a clear understanding of the responsibilities around planning activities, i.e. it is well understood who is responsible for which part of the overall plan, and who is accountable for the service management plan as a whole. Specific plans, like for instance plans for implementing certain IT service management processes, may vary in their structure and level of detail, and not all plans are well aligned to each other.</t>
  </si>
  <si>
    <t>For each document, an owner is defined, and the responsibilities connected to this role are clearly described as part of a role definition. Where the document owner is different from the individual or role approving any changes to the document, everybody involved is aware of the mechanism of approval. Communication and distribution of documents follows a clear and reproducible approach. For different types of documents, review intervals have been defined, and according to these intervals, the respective documents are (formally) reviewed. Changes to documents are traceable due to meaningful change records.</t>
  </si>
  <si>
    <t xml:space="preserve">When opportunities for improvement arise, there is a person or group responsible for deciding whether to proceed, generally a member of management rather than a group or individual with specific responsibility for improvement.  Decisions are more likely based on the opinion or knowledge of the person or group taking the decision than a defined procedure or a set of criteria. </t>
  </si>
  <si>
    <t xml:space="preserve">There is some commonly understood approach to evaluating and approving opportunities for improvement, based on a set of criteria. The procedure is broadly followed, though not all roles and responsibilities are defined nor decisions and results always clearly recorded. </t>
  </si>
  <si>
    <t>The service provider is aware that information security policies are important to achieve reliable responses to security-relevant situations or events. Some policies exist, but many of them are followed by intuition rather than being formally documented and approved.</t>
  </si>
  <si>
    <t>GR1.3</t>
  </si>
  <si>
    <t>GR1.4</t>
  </si>
  <si>
    <t>GR2.3</t>
  </si>
  <si>
    <t>GR2.4</t>
  </si>
  <si>
    <t>GR3.2</t>
  </si>
  <si>
    <t>GR3.3</t>
  </si>
  <si>
    <t>GR4.4</t>
  </si>
  <si>
    <t>GR4.5</t>
  </si>
  <si>
    <t>GR5.2</t>
  </si>
  <si>
    <t>GR5.3</t>
  </si>
  <si>
    <t>GR6.2</t>
  </si>
  <si>
    <t>GR6.3</t>
  </si>
  <si>
    <t>GR7.3</t>
  </si>
  <si>
    <t>GR7.4</t>
  </si>
  <si>
    <t>PR1.5</t>
  </si>
  <si>
    <t>PR1.6</t>
  </si>
  <si>
    <t>PR2.8</t>
  </si>
  <si>
    <t>PR2.9</t>
  </si>
  <si>
    <t>PR3.4</t>
  </si>
  <si>
    <t>PR3.5</t>
  </si>
  <si>
    <t>PR4.4</t>
  </si>
  <si>
    <t>PR4.5</t>
  </si>
  <si>
    <t>PR5.4</t>
  </si>
  <si>
    <t>PR5.5</t>
  </si>
  <si>
    <t>PR6.5</t>
  </si>
  <si>
    <t>PR6.6</t>
  </si>
  <si>
    <t>PR8.5</t>
  </si>
  <si>
    <t>PR8.6</t>
  </si>
  <si>
    <t>PR9.9</t>
  </si>
  <si>
    <t>PR9.10</t>
  </si>
  <si>
    <t>PR10.5</t>
  </si>
  <si>
    <t>PR10.6</t>
  </si>
  <si>
    <t>PR11.7</t>
  </si>
  <si>
    <t>PR11.8</t>
  </si>
  <si>
    <t>PR12.8</t>
  </si>
  <si>
    <t>PR12.9</t>
  </si>
  <si>
    <t>PR13.7</t>
  </si>
  <si>
    <t>PR13.8</t>
  </si>
  <si>
    <t>PR14.4</t>
  </si>
  <si>
    <t>PR14.5</t>
  </si>
  <si>
    <r>
      <rPr>
        <b/>
        <i/>
        <u/>
        <sz val="12"/>
        <color rgb="FF008000"/>
        <rFont val="Calibri"/>
      </rPr>
      <t>Task</t>
    </r>
    <r>
      <rPr>
        <b/>
        <i/>
        <sz val="12"/>
        <color rgb="FF008000"/>
        <rFont val="Calibri"/>
      </rPr>
      <t xml:space="preserve"> /
activity</t>
    </r>
  </si>
  <si>
    <r>
      <rPr>
        <b/>
        <i/>
        <u/>
        <sz val="12"/>
        <color theme="0"/>
        <rFont val="Calibri"/>
      </rPr>
      <t>Task</t>
    </r>
    <r>
      <rPr>
        <b/>
        <i/>
        <sz val="12"/>
        <color theme="0"/>
        <rFont val="Calibri"/>
      </rPr>
      <t xml:space="preserve"> /
activity</t>
    </r>
  </si>
  <si>
    <r>
      <rPr>
        <b/>
        <i/>
        <u/>
        <sz val="12"/>
        <color rgb="FF008000"/>
        <rFont val="Calibri"/>
      </rPr>
      <t>Output</t>
    </r>
    <r>
      <rPr>
        <b/>
        <i/>
        <sz val="12"/>
        <color rgb="FF008000"/>
        <rFont val="Calibri"/>
      </rPr>
      <t xml:space="preserve"> /
achievement</t>
    </r>
  </si>
  <si>
    <r>
      <rPr>
        <b/>
        <i/>
        <u/>
        <sz val="12"/>
        <color theme="0"/>
        <rFont val="Calibri"/>
      </rPr>
      <t>Output</t>
    </r>
    <r>
      <rPr>
        <b/>
        <i/>
        <sz val="12"/>
        <color theme="0"/>
        <rFont val="Calibri"/>
      </rPr>
      <t xml:space="preserve"> /
achievement</t>
    </r>
  </si>
  <si>
    <r>
      <rPr>
        <b/>
        <u/>
        <sz val="12"/>
        <color rgb="FF009BCC"/>
        <rFont val="Calibri"/>
      </rPr>
      <t>Task</t>
    </r>
    <r>
      <rPr>
        <b/>
        <sz val="12"/>
        <color rgb="FF009BCC"/>
        <rFont val="Calibri"/>
      </rPr>
      <t xml:space="preserve"> /
activity</t>
    </r>
  </si>
  <si>
    <r>
      <rPr>
        <b/>
        <u/>
        <sz val="12"/>
        <color theme="0"/>
        <rFont val="Calibri"/>
      </rPr>
      <t>Task</t>
    </r>
    <r>
      <rPr>
        <b/>
        <sz val="12"/>
        <color theme="0"/>
        <rFont val="Calibri"/>
      </rPr>
      <t xml:space="preserve"> /
activity</t>
    </r>
  </si>
  <si>
    <r>
      <rPr>
        <b/>
        <u/>
        <sz val="12"/>
        <color rgb="FF009BCC"/>
        <rFont val="Calibri"/>
      </rPr>
      <t>Output</t>
    </r>
    <r>
      <rPr>
        <b/>
        <sz val="12"/>
        <color rgb="FF009BCC"/>
        <rFont val="Calibri"/>
      </rPr>
      <t xml:space="preserve"> /
achievement</t>
    </r>
  </si>
  <si>
    <r>
      <rPr>
        <b/>
        <u/>
        <sz val="12"/>
        <color theme="0"/>
        <rFont val="Calibri"/>
      </rPr>
      <t>Output</t>
    </r>
    <r>
      <rPr>
        <b/>
        <sz val="12"/>
        <color theme="0"/>
        <rFont val="Calibri"/>
      </rPr>
      <t xml:space="preserve"> /
achievement</t>
    </r>
  </si>
  <si>
    <t>Yes</t>
  </si>
  <si>
    <t>No</t>
  </si>
  <si>
    <t>Assessment result</t>
  </si>
  <si>
    <t>In Scope</t>
  </si>
  <si>
    <t>Target maturity</t>
  </si>
  <si>
    <t>Capability goal</t>
  </si>
  <si>
    <t>L3 in scope</t>
  </si>
  <si>
    <t>Level 3</t>
  </si>
  <si>
    <t>FitSM Processes</t>
  </si>
  <si>
    <t>Scope and goals</t>
  </si>
  <si>
    <t>Requirements</t>
  </si>
  <si>
    <t>Capability assessment</t>
  </si>
  <si>
    <t>Goals</t>
  </si>
  <si>
    <t>Goal met?</t>
  </si>
  <si>
    <t>In Scope?</t>
  </si>
  <si>
    <t>Target Capability level?</t>
  </si>
  <si>
    <t>Level 1: Ad-hoc / Initial</t>
  </si>
  <si>
    <t>Level 2: Repeatable / Partial</t>
  </si>
  <si>
    <t>Level 3: Defined / Compete</t>
  </si>
  <si>
    <t xml:space="preserve">Level 0: Unaware/ Non-existent. </t>
  </si>
  <si>
    <t xml:space="preserve">There is no awareness of the task at hand, or the required output does not exist. </t>
  </si>
  <si>
    <t>Capability levels are as follows:</t>
  </si>
  <si>
    <t>General Processes</t>
  </si>
  <si>
    <t>Specific Processes</t>
  </si>
  <si>
    <t>Note: If questions are in pale grey this is because they are set as not in scope in the 'Process scope and goals" tab</t>
  </si>
  <si>
    <t>FitSM-6: Capability / Maturity Assessment Scheme</t>
  </si>
  <si>
    <t>Process scope and goals</t>
  </si>
  <si>
    <t>Process requirement assessment</t>
  </si>
  <si>
    <t>Scope and Goals</t>
  </si>
  <si>
    <t>Tasks are well defined and outputs are complete, both are connected to documented responsibilities</t>
  </si>
  <si>
    <t>There is awareness of a task but it is uncontrolled, or some relevant output exists but with core elements missing</t>
  </si>
  <si>
    <t>There is a general understanding of capacity and performance needs, but there is no consistent and uniform documentation of them.</t>
  </si>
  <si>
    <t xml:space="preserve">There is a consistent and uniform documentation of capacity and performance requirements. The approach to requirements identification is mostly infrastructure-focussed and only partially addresses service targets or customer needs </t>
  </si>
  <si>
    <t>There is a consistent and uniform documentation of service capacity and performance requirements. The identification procedure considers SLAs and the documented requirements are aligned to service targets.</t>
  </si>
  <si>
    <t>Some capacity plans are created at irregular intervals. The plans have varying scopes, are documented in different formats and are generally not aligned with each other.</t>
  </si>
  <si>
    <t xml:space="preserve">All capacity plans are created at planned intervals. It is documented which plans exist and how they relate to each other and to the services offered.  </t>
  </si>
  <si>
    <t xml:space="preserve">Capacity planning is limited to technical resources. </t>
  </si>
  <si>
    <t>Capacity planning fully considers human, technical and financial resources.</t>
  </si>
  <si>
    <t>All changes are recorded. Recording is based on documented responsibilities and procedures, and the information is recorded in a consistent way.</t>
  </si>
  <si>
    <t xml:space="preserve">Support staff can get access to the majority of information needed to support incident handling. However, responsibilities are not documented and there is no clear definition of the information sources and of how to access and use them. </t>
  </si>
  <si>
    <r>
      <rPr>
        <b/>
        <u/>
        <sz val="12"/>
        <color rgb="FF009BCC"/>
        <rFont val="Calibri"/>
      </rPr>
      <t>Output /
achievement</t>
    </r>
    <r>
      <rPr>
        <b/>
        <strike/>
        <u/>
        <sz val="12"/>
        <color rgb="FFFF6600"/>
        <rFont val="Calibri"/>
      </rPr>
      <t/>
    </r>
  </si>
  <si>
    <t xml:space="preserve">The sections below allow you to set scope and goals for your assessment. If you set neither the scope or goals (leave settings as they are), you will be presented with all requirements and results. We recommend that you begin with all processes and results unless you have guidance and support in setting and appropriate scope and fitting goals. </t>
  </si>
  <si>
    <t xml:space="preserve">The table to the left allow you to set scope and targets for process capability. Setting the scope lets you define which processes will be assessed. Target capability lets you define what capability level you wish to reach for each selected process. </t>
  </si>
  <si>
    <t>Tasks are repeatable but not formally defined, outputs are only partially complete</t>
  </si>
  <si>
    <t>Self assessment score</t>
  </si>
  <si>
    <t>Capacity planning considers some non-technical resources, but not in a complete and consistent way.</t>
  </si>
  <si>
    <t>Information security policies for different topics are in place, and there is a clear understanding of who is responsible for which part(s) of these policies. Policies are documented and reviewed, which may happen in different ways for different kinds of policies.</t>
  </si>
  <si>
    <t>Information security policies for all relevant information security topics have been documented and approved, including policies covering organisational aspects, management of information assets and security risks, physical and environmental security, operations security, communications security, user responsibilities, secure development and management of information security events and incidents. Policies are reviewed at planned intervals, and the responsible owners of all policies are documented and their duties defined.</t>
  </si>
  <si>
    <t>Information security controls including measures to support operations and communication security as well as physical and environmental security are in place, and there is a clear understanding of who is responsible for which controls. Most controls are documented, while documentation approaches may differ between different types of controls. A list or spread sheet of identified information security risks has been created, and information security controls have been mapped against the risks that they try to mitigate.</t>
  </si>
  <si>
    <t>Information security controls for all relevant information security topics have been documented and implemented, including controls in the context of operations and communication security, physical and environmental security, user responsibilities and secure development of information systems. The responsible owners of all information security controls are documented and their duties defined. A formal risk assessment is performed regularly, and the results are recorded in a structured document. Every risk assessment includes risk evaluation based on clearly defined evaluation criteria as well as decision-making on risk treatment or acceptance based on defined acceptance criteria. All information security controls are linked to the related risk(s) and assets.</t>
  </si>
  <si>
    <t>There is a general understanding that measures taken to maintain and enhance information security need to be reviewed from time to time.</t>
  </si>
  <si>
    <t>If a potential information security incident is identified, the response to this incident follows a well-understood sequence of actions, with clear responsibilities. However, this process and the roles involved have not or only partially been defined and documented.</t>
  </si>
  <si>
    <t>Problems shall be identified and recorded, based on analysing trends in incident records.</t>
  </si>
  <si>
    <t>If and how a problem is identified and recorded depends on the individuals involved. Significant effort sometimes goes into resolving problems that are never recorded as such.</t>
  </si>
  <si>
    <t>Which actions are taken after the root cause of a problem is identified varies and depends on the individuals involved.</t>
  </si>
  <si>
    <t xml:space="preserve">Criteria for the acceptance of changes regularly include the risks associated with the change, but not always the other types of criteria mentioned in the requirement. </t>
  </si>
  <si>
    <t>Process capability results</t>
  </si>
  <si>
    <t>L0 targeted</t>
  </si>
  <si>
    <t>L1 targeted</t>
  </si>
  <si>
    <t>L2 targeted</t>
  </si>
  <si>
    <t xml:space="preserve">While you can fill in the process assessment yourself, we recommend that you seek support from someone with experience in IT Service Management, otherwise conflicts in terminology or concepts may lead to under- or overestimation of results and less useful outcomes. </t>
  </si>
  <si>
    <t>Top management deals with service management tasks primarily on a reactive basis. They are generally aware of their responsibilities to communicate goals and policies as well as monitoring and reviewing the effectiveness of the SMS. Tasks related to this are performed to the best of knowledge in the individual situation, and do not follow a formal and/or easily reproducible approach.</t>
  </si>
  <si>
    <t>Approval and review of the general service management policy by top management happens at regular intervals and with a clear understanding of the related tasks. Goals and policies are effectively communicated with communication mechanisms and channels being used in a consistent manner. At regular intervals, top management reviews the effectiveness of the service management system and records the key results and follow-up actions.</t>
  </si>
  <si>
    <t>Top management's responsibilities in the service management context are clearly defined and documented, and in particular, the role of a senior responsible owner has been defined and assigned to a top management representative. Approval and review of the service management policy is performed in a formal way, and to ensure effective communication of goals and policies, communication plans are created that clearly indicate what to communicate, how, when, to whom and by whom. Formal management reviews of the overall service management system are conducted at well-planned intervals.</t>
  </si>
  <si>
    <t>The service provider is generally aware that documentation is required to support the effective operation of a service management system. It is understood that documents should be controlled, i.e. approved before they are distributed, stored at defined locations, and reviewed from time to time. However, it is not always completely clear who the owner/person responsible for a specific document is, and/or what is required from them.</t>
  </si>
  <si>
    <t>For most documents, ownership and responsibilities in the areas of approval, distribution, review and change tracking are clear, and the respective individuals perform their tasks in a repeatable way. In particular, documents such as policies or procedures are stored at a central location, reviewed at regular intervals, and in case of changes to the document, there is a clear understanding of who is going to approve this change, and how it is tracked and communicated to the target audience of the document.</t>
  </si>
  <si>
    <t>The service provider is aware that it is important to define and communicate the scope of the service management system (i.e. what and who is affected) to clarify the area(s) of application for IT service management policies and processes. Some information describing or limiting the scope exists. However, there is no clear scope statement approved by senior management.</t>
  </si>
  <si>
    <t>The scope of the service management system has been documented, taking into account key parameters like physical locations and affected services.</t>
  </si>
  <si>
    <t>A comprehensive scope statement exists that describes the scope of the service management system taking into account physical locations, affected services, customers, infrastructure(s), technology and any other relevant parameters that might limit or broaden the scope. The scope statement has been approved and communicated to relevant parties by the service provider's top management.</t>
  </si>
  <si>
    <t>The service provider is aware that IT service management needs to be planned. However, it is not clear who is accountable and responsible for service management planning. Few plans on specific topics exist, and they are not well aligned to each other.</t>
  </si>
  <si>
    <t>Every process owner and process manager as well as other persons in charge of planning processes and procedures are aware of the need to align processes and procedures to each other. They have a clear understanding of how to achieve this by, for instance, having regular planning meetings and documenting process interfaces in a consistent manner.</t>
  </si>
  <si>
    <t>There is a general understanding of the need to implement IT service management processes and related activities according to plans. However, sometimes practical implementation does not follow plans.</t>
  </si>
  <si>
    <t>The service provider is aware that measurements and reviews are important to support continual improvement of service delivery and IT service management. While some activities to measure and review the effectiveness of IT service management activities are carried out, they do not follow a structured and generally well-understood approach.</t>
  </si>
  <si>
    <t>For all IT service management processes, meaningful performance indicators have been defined and are measured and reported according to defined plans and schedules. Performance indicators are specific, measurable, achievable, relevant and time-framed (SMART) and help identify potential improvements to processes or the service management system as a whole. A scheduled program for reviews, assessments and audits is in place and activities are carried out according to this program. The results of reviews, assessments and audits are recorded in a structured and uniform manner.</t>
  </si>
  <si>
    <t>Responsibilities in the context of identifying, managing and reviewing the success of improvements are clearly defined as part of the roles of the service management system. A process approach or comparable structured approach is in place to deal with improvements. The continual improvement process covers activities like identification, classification, prioritisation, approval, implementation and review of improvements.</t>
  </si>
  <si>
    <t xml:space="preserve">Transition to new services or changes to current services are managed ad-hoc, without a standard approach or control. The level of planning depends on the individual efforts, and plans for services are delivered inconsistently and in varying forms and formats. </t>
  </si>
  <si>
    <t>For some new or changed services, the design and transition is and has been planned and documented. However, documentation focuses primarily on the technical and functional aspects of the delivery of the new or changed service rather than considering timescales, responsibilities and communication.</t>
  </si>
  <si>
    <t>For all new or changed services, the design and transition is and has been planned and documented, and key aspects including time scales and roles / responsibilities are considered as part of this planning, in addition to functionality and required changes in technology.</t>
  </si>
  <si>
    <t>For all new or changed services, comprehensive plans for the design and transition exist that consider timescales, responsibilities, technology and communication. In particular, required technology changes are clearly linked to related requirements and requests for changes controlled by the change management process. Communication plans describe what to communicate to whom, when the communication should take place, and how it will be facilitated.</t>
  </si>
  <si>
    <t>Performance is monitored on a technical level, more aligned to service components than services and service targets.</t>
  </si>
  <si>
    <t xml:space="preserve">Performance is monitored, and to some extent monitored  by service and against service targets. Monitoring is not systematic and responsibilities are not clearly set out. </t>
  </si>
  <si>
    <t>OLAs for all service components and supporting services exist, and consider service targets. There is however no defined format or structure for OLAs. Operational target specification may be different in different OLAs, and may not be aligned sufficiently to service targets to support delivery of value needed by customers.</t>
  </si>
  <si>
    <t xml:space="preserve">Reports are agreed with customers and delivered based on documented responsibilities. Reports are clearly specified. </t>
  </si>
  <si>
    <t>Service reports are regularly produced. They are aligned to some, but not all service targets in SLAs and generally cover major events and nonconformities. Report format is not consistent, and may differ significantly between reports for different services or groups of services.</t>
  </si>
  <si>
    <t>Most capacity plans are created at regular intervals. Plans are generally more infrastructure-focussed. For a particular service, the plans might or might not cover all necessary supporting services and service components.</t>
  </si>
  <si>
    <t>Information security controls that have been implemented are reviewed by their responsible owners at sufficient frequency. However, the review process or procedure is not clearly defined, and the effort spent for this task as well as the quality of the review (results) may vary from case to case, depending on the individual persons involved.</t>
  </si>
  <si>
    <t>All Information security controls are reviewed at planned intervals. A clearly defined and well-understood process is applied, which ensures that these reviews are conducted in a structured and repeatable way, and meaningful records are kept, reflecting the results of the reviews.</t>
  </si>
  <si>
    <t xml:space="preserve">There is a list or several lists, containing information an all service customers. The lists are maintained on an informal basis, but without clear responsibilities for doing so. Lists are not aligned to each other and may contain redundant information, have different formats, contain a different level of details and redundant information. </t>
  </si>
  <si>
    <t xml:space="preserve">There is a person or role generally assigned to each specific customer or group of customers. This assignment is not based on documented responsibilities, and management of the relationship with the customer and their satisfaction is inconsistent. </t>
  </si>
  <si>
    <t xml:space="preserve">Service reviews are carried out at planned intervals, as well as on demand and following major issues. Reviews are based on defined responsibilities and generate systematic records of the review. </t>
  </si>
  <si>
    <t>Customer complaints are managed on a case-by-case basis, generally by the individual receiving them or a colleague they pass it on to. There is no formal record of the complaint.</t>
  </si>
  <si>
    <t xml:space="preserve">Communication mechanisms for each supplier are recorded in a single, consistent way based on documented responsibilities. </t>
  </si>
  <si>
    <t xml:space="preserve">Users and customers are informed of the progress of their reported incidents and service requests. This includes both responding to customer and user status requests as well as proactive notifications. However, there is no clearly defined and systematic approach for this type of customer communication and responsibilities are not documented. </t>
  </si>
  <si>
    <t xml:space="preserve">All or the majority of changes are recorded. While there is an intuitive understanding about the information to be recorded and method to record it, responsibilities are not documented. </t>
  </si>
  <si>
    <t xml:space="preserve">In general, the  success of a release (or lack thereof)  is documented. However, the format of documentation might vary. An analysis of the results might or might not be conducted. </t>
  </si>
  <si>
    <t>There is a clearly defined approach to identifying and recording opportunities for improvement that is enacted periodically. Implementation may remain imperfect but responsibilities are documented and followed.</t>
  </si>
  <si>
    <t>There is a general understanding of availability and continuity needs, but there is no consistent and uniform documentation of them.</t>
  </si>
  <si>
    <r>
      <t>There is a consistent and uniform documentation of  availability and continuity requirements. The approach to requirements identification is mostly infrastructure-focussed and only partially addresses service targets or customer needs.</t>
    </r>
    <r>
      <rPr>
        <sz val="12"/>
        <color rgb="FFFF6600"/>
        <rFont val="Calibri"/>
      </rPr>
      <t/>
    </r>
  </si>
  <si>
    <t>There is a consistent and uniform documentation of service availability and continuity requirements. The identification procedure considers SLAs and the documented requirements are aligned to service targets.</t>
  </si>
  <si>
    <t>Availability and continuity requirements are infrastructure-focussed and do not address end-to-end service availability.</t>
  </si>
  <si>
    <t>Service availability and continuity requirements include end-to-end availability, but do not consider all services or necessary service components.</t>
  </si>
  <si>
    <t xml:space="preserve">Service availability and continuity requirements include end-to-end availability of services, including mapping to requirements for supporting services and service components. </t>
  </si>
  <si>
    <t xml:space="preserve">Some availability and continuity plans are created at irregular intervals. The plans have varying scopes, are documented in different formats and are generally not aligned with each other. </t>
  </si>
  <si>
    <r>
      <t xml:space="preserve">Most availability and continuity plans are created at regular intervals. Plans are generally more infrastructure-focussed. For a particular service, the plans might or might not cover all necessary supporting services and service components. </t>
    </r>
    <r>
      <rPr>
        <sz val="12"/>
        <color rgb="FFFF6600"/>
        <rFont val="Calibri"/>
      </rPr>
      <t/>
    </r>
  </si>
  <si>
    <t>All service availability and continuity plans are created at planned intervals. It is documented which plans exist and how they relate to each other and to the services offered.</t>
  </si>
  <si>
    <t xml:space="preserve">Not all incidents are recorded; some are handled without creation of any record.  Existing incident records vary significantly in format and level of detail recorded. </t>
  </si>
  <si>
    <t xml:space="preserve">Not all incidents are classified. Incidents that are classified may be classified in different ways depending on the individual involved. Classification may be different  for two very similar incidents. </t>
  </si>
  <si>
    <r>
      <t>There is a common understanding of when and how problems should be recorded. Incident records are routinely investigated to identify unrecorded problems with significant impact.</t>
    </r>
    <r>
      <rPr>
        <strike/>
        <sz val="12"/>
        <color theme="3"/>
        <rFont val="Calibri"/>
      </rPr>
      <t/>
    </r>
  </si>
  <si>
    <t>There is a defined and documented procedure for the identification and recording of problems. The procedure includes provisions as to when and by whom incident records should be analysed.</t>
  </si>
  <si>
    <t>There is a common, if undocumented understanding that, if an immediate problem resolution is not practicable even after the identification of the root cause, an effort should be made to reduce the impact through workarounds.</t>
  </si>
  <si>
    <t xml:space="preserve">Trying to identify actions to eliminate or reduce the impact of the problem after its root cause has been identified are part of established and documented problem management procedures.     </t>
  </si>
  <si>
    <t xml:space="preserve">There is awareness of the concept, but known errors are not identified and recorded as such.  Known errors that were not identified through previous problem investigation often remain out of the scope of problem management and unrecorded. For example, known errors identified during release testing might or might not be recorded by problem management, depending on the individuals involved. </t>
  </si>
  <si>
    <t>Known errors are identified and recorded. Documentation of associated workarounds and temporary fixes, if they exist, is reliably included in (or linked to) the known error record.</t>
  </si>
  <si>
    <t>Known errors are identified and recorded, but a link to the documentation of associated workarounds and temporary fixes is often missing.  There is a defined procedure for identifying and recording known errors and for systematically communicating the problem with defined service owners for developing workarounds and temporary fixes.</t>
  </si>
  <si>
    <t>Information on known errors and their workarounds is maintained in varying locations and using varying formats. Personnel involved in the incident and service request management process are sometimes not aware of updates to this information and do not always have access to it. Responsibilities for maintaining the information and making it available are not clearly defined.</t>
  </si>
  <si>
    <t xml:space="preserve">Information on known errors and their workarounds is usually kept up-to-date, though this is not universally perceived as the responsibility of problem management. Updated information is made available to personnel involved in incident and service request management through well-known – but undocumented – channels. </t>
  </si>
  <si>
    <t>There is a defined and established problem management procedure for maintaining information  on known errors and their workarounds and making it available to incident and service request management.</t>
  </si>
  <si>
    <t>Awareness of the importance of CI type definitions exists. However, there is no definitive documentation nor common understanding of required and allowable CI types and relationship types.</t>
  </si>
  <si>
    <t>There is documentation about CI types and relationship types, but it incomplete, e.g. does not contain all required types or is missing definitions of attribute.</t>
  </si>
  <si>
    <r>
      <t xml:space="preserve">All CI types and relationship types that can be used in the CMDB are clearly defined and documented. The definition includes CI and, where applicable, relationship attributes as well as allowable combinations of CI types and relationship types. Responsibilities for the maintenance and updating of these definitions is also documented. </t>
    </r>
    <r>
      <rPr>
        <sz val="12"/>
        <color rgb="FFFF6600"/>
        <rFont val="Calibri"/>
      </rPr>
      <t/>
    </r>
  </si>
  <si>
    <t>Configuration information is only recorded at a very basic level. The information recorded for each configuration item  frequently remains unaltered even after the deployment of an extensive change to the CI.</t>
  </si>
  <si>
    <r>
      <t>The information recorded is in general enough to control each CI. Significant changes are reflected in updated attributes or relationships in the appropriate CI records most of the time. Nevertheless, the level of detail that ends up being recorded in practice is not really planned and defined; e.g. attributes might be recorded that are not defined in the CI type definitions and defined attributes might frequently remain unrecorded.</t>
    </r>
    <r>
      <rPr>
        <strike/>
        <sz val="12"/>
        <color theme="3"/>
        <rFont val="Calibri"/>
      </rPr>
      <t/>
    </r>
  </si>
  <si>
    <r>
      <t>There are defined responsibilities and procedures for accurately recording and updating configuration information for all CIs at a planned level of detail. This level of detail is sufficient to document all important aspects of significant changes to CIs and the overall configuration in a transparent and comprehensible manner.</t>
    </r>
    <r>
      <rPr>
        <sz val="12"/>
        <color rgb="FFFF6600"/>
        <rFont val="Calibri"/>
      </rPr>
      <t/>
    </r>
  </si>
  <si>
    <t>There is awareness of the concept of a CMDB but it is implemented in a very basic mode or not implemented at all.</t>
  </si>
  <si>
    <t>A CMDB for recording of all CIs and their mutual relationships is maintained but the scope is  limited and does not include all CIs and relationships that contribute to all provided services.</t>
  </si>
  <si>
    <t>A CMDB with a comprehensive scope, including records for all CIs and their mutual relationships is maintained following pre-established documented procedures and responsibilities.</t>
  </si>
  <si>
    <t>Changes may or may not be tracked in the CMDB. There is no guarantee that the information recorded for all CIs in the CMDB reflects the current status of such CIs</t>
  </si>
  <si>
    <t xml:space="preserve">Changes to CIs are usually reflected in changes to CI records in the CMDB. However, responsibilities and procedures for keeping the CMDB up to date with deployed changes are not clearly defined and data quality varies. </t>
  </si>
  <si>
    <t>The information contained in the CMDB reflects the status and current configuration of all or almost all CIs. There are documented procedures and responsibilities for keeping CMDB information up-to-date during all phases of changes and releases.</t>
  </si>
  <si>
    <t>The CMDB records are seldom audited as a consequence of some event or after a request. The audit procedure is not specified. The quality of the data stored in the CMDB is not controlled.</t>
  </si>
  <si>
    <t>Auditing the data stored in the CMDB is not planned, but audits are conducted at somewhat regular intervals. The scope and accuracy of the audits varies.</t>
  </si>
  <si>
    <r>
      <t>The CMDB records are regularly audited at planned intervals and with defined scope. Quality of data in the CMDB is kept at a defined level, sufficient to meet the requirements of the other service management processes.</t>
    </r>
    <r>
      <rPr>
        <strike/>
        <sz val="12"/>
        <color theme="3"/>
        <rFont val="Calibri"/>
      </rPr>
      <t/>
    </r>
  </si>
  <si>
    <t>Configuration baselines before new releases are seldom recorded.</t>
  </si>
  <si>
    <t>Configuration baselines before new releases are usually recorded, but not always in a consistent and complete manner.</t>
  </si>
  <si>
    <t xml:space="preserve">Before new releases, complete configuration baselines  are systematically recorded. </t>
  </si>
  <si>
    <r>
      <t>Not all changes are recorded; some are conducted without creation of any record. Existing change records vary significantly in format and level of detail recorded.</t>
    </r>
    <r>
      <rPr>
        <sz val="12"/>
        <color rgb="FFFF6600"/>
        <rFont val="Calibri"/>
      </rPr>
      <t/>
    </r>
  </si>
  <si>
    <t>Not all changes are classified. Changes that are classified may be classified in different ways depending on the individual involved. Classification may be different even for two very similar changes.</t>
  </si>
  <si>
    <t xml:space="preserve">All or the majority of changes are classified. While there is an intuitive understanding about the underlying classification scheme and categories, this is not clearly defined and responsibilities are not documented. </t>
  </si>
  <si>
    <t>All changes are classified. Classification is based on documented responsibilities and procedures and carried out in a consistent way</t>
  </si>
  <si>
    <t>While changes are usually assessed and approved, this is done in a mostly haphazard way. Responsibilities are not always clear. Assessment and approval criteria are set ad-hoc for each change and might vary greatly between comparable changes.</t>
  </si>
  <si>
    <r>
      <t xml:space="preserve">At least on a general level, there is a (largely undocumented) consensus about how, by whom and according to which criteria changes should be assessed and approved which is generally adhered to. </t>
    </r>
    <r>
      <rPr>
        <strike/>
        <sz val="12"/>
        <color rgb="FFFF6600"/>
        <rFont val="Calibri"/>
      </rPr>
      <t/>
    </r>
  </si>
  <si>
    <t xml:space="preserve">Assessment and approval of all changes follows a defined and documented procedure. </t>
  </si>
  <si>
    <t xml:space="preserve">There is an understanding that normal change management procedures cannot and should not be followed to the letter in case of emergencies. However, under which circumstances and how procedures can be adapted is not clear and has to be decided by the individuals involved. </t>
  </si>
  <si>
    <t xml:space="preserve">At least on a general level, there is a (largely undocumented) consensus about what constitutes an emergency change and how change management procedures can be expedited or simplified in emergency situations. </t>
  </si>
  <si>
    <t xml:space="preserve">There is a documented and established procedure that defines what an emergency change is and how it is to be managed. </t>
  </si>
  <si>
    <t xml:space="preserve">Criteria for the acceptance of changes do not regularly include an assessment of benefits, risks etc.  </t>
  </si>
  <si>
    <r>
      <t xml:space="preserve">The documented procedure for approving changes includes assessment criteria based on benefits, risks, potential impact to services and customers and technical feasibility of the change. </t>
    </r>
    <r>
      <rPr>
        <sz val="12"/>
        <color rgb="FFFF6600"/>
        <rFont val="Calibri"/>
      </rPr>
      <t/>
    </r>
  </si>
  <si>
    <t xml:space="preserve">While deployment of changes is usually announced to interested parties, there is no complete and coherent schedule of change maintained. </t>
  </si>
  <si>
    <t xml:space="preserve">There is a schedule of change accessible to all interested parties, but it might not include all relevant changes or important details. </t>
  </si>
  <si>
    <r>
      <t xml:space="preserve">There is a complete and accurate schedule of change accessible to all interested parties. Schedule entries include relevant details and the proposed deployment date for every approved change. </t>
    </r>
    <r>
      <rPr>
        <strike/>
        <sz val="12"/>
        <color theme="3"/>
        <rFont val="Calibri"/>
      </rPr>
      <t/>
    </r>
  </si>
  <si>
    <t>Reversal of unsuccessful changes is sometimes planned before deployment, sometimes not, based on ad-hoc decisions by the individuals involved.</t>
  </si>
  <si>
    <t>Rollbacks are planned, in varying degrees, for all high impact or high risk changes. However, there is no documented procedure stating what constitutes such a change or to what extend planning and testing should be conducted.</t>
  </si>
  <si>
    <t xml:space="preserve">In accordance to a documented and established procedure, actions to reverse an unsuccessful change are reliably planned and tested for all high impact or high risk changes. </t>
  </si>
  <si>
    <r>
      <t>There is no release policy.</t>
    </r>
    <r>
      <rPr>
        <sz val="12"/>
        <color rgb="FFFF6600"/>
        <rFont val="Calibri"/>
      </rPr>
      <t/>
    </r>
  </si>
  <si>
    <t xml:space="preserve">One or more release policies exist, but they are limited in scope or lacking useful information (like types and frequency of releases). </t>
  </si>
  <si>
    <t xml:space="preserve">There is release policy with comprehensive scope. It contains a sufficient and useful level of detail, e.g. outlines release types and their typical frequencies. </t>
  </si>
  <si>
    <r>
      <t>Sometimes the deployment of new services is planned with customers, sometimes not.</t>
    </r>
    <r>
      <rPr>
        <strike/>
        <sz val="12"/>
        <color theme="3"/>
        <rFont val="Calibri"/>
      </rPr>
      <t/>
    </r>
  </si>
  <si>
    <t>There is a general consensus that the deployment planning for new or changed services should include all relevant parties including affected customers. However, who the relevant parties are and when and how to involve them is not generally defined and might differ from one introduction of a service to another.</t>
  </si>
  <si>
    <t>Involving affected customers and other interested parties in the planning of the deployment is part of the established and documented procedures for introducing new or changed services.</t>
  </si>
  <si>
    <t>Releases are sometimes, but not regularly tested before deployment.</t>
  </si>
  <si>
    <t>Releases are usually built and tested in a test environment prior to deployment. However, testing procedures are not defined.</t>
  </si>
  <si>
    <t>Releases are built and tested in a test environment prior to deployment. Testing guidelines are documented, as are roles and responsibilities.</t>
  </si>
  <si>
    <t>There is awareness of the concept of acceptance criteria, but it is only irregularly applied.</t>
  </si>
  <si>
    <t>Acceptance criteria are generally defined, agreed upon and verified for major releases. However, the approach towards this is not documented and therefore might vary from release to release.</t>
  </si>
  <si>
    <t xml:space="preserve">There is a documented approach towards the definition, agreement and verification of acceptance criteria for all types of releases. </t>
  </si>
  <si>
    <t>Whether or not reversals of release deployments are  planned in advance depends solely on ad-hoc decisions by the people involved.</t>
  </si>
  <si>
    <t>In general activities are planned and tested for reversing unsuccessful release deployments.  However, the approach towards this is not documented and therefore might vary from release to release.</t>
  </si>
  <si>
    <t>For each release type, there is a documented approach towards planning and testing of activities necessary for reversing an unsuccessful deployment.</t>
  </si>
  <si>
    <t>Releases are not consistently monitored for success or failure.</t>
  </si>
  <si>
    <t xml:space="preserve">Releases are monitored for success or failure in a documented way ensuring consistent records. The collected data is used for analysis, e.g. to evaluate and further improve release management effectiveness. </t>
  </si>
  <si>
    <t>Introduction</t>
  </si>
  <si>
    <t>FitSM-6 by The FedSM Consortium is licensed under a Creative Commons Attribution-NoDerivatives 4.0 International License.</t>
  </si>
  <si>
    <t>Instructions</t>
  </si>
  <si>
    <t xml:space="preserve">This tool is intended to allow guided self assessment of IT Service Management capability in the processes defined by the FitSM standard, and to therefore allow assessment of the overall maturity of a service management implementation.  </t>
  </si>
  <si>
    <t>Descriptions</t>
  </si>
  <si>
    <t xml:space="preserve">The next tab, 2. Process scope and goals, allows you to decide and select the scope of your assessment. You can do this in two ways. First, you can select which processes you wish to assess yourself on. We recommend that you begin with assessment over all processes unless you have experience in ITSM and are sure that a process is out of scope for you. Even if you are not responsible for a process (you may have outsources it) you may find benefit in an initial assessment. If you set a process as out of scope, the questions associated with it will be greyed out, as will any results associated with it. If you chose to set a capability goal, this will be reflected in the results sheet.  If you do not set a goal, then you will see results for all capability levels. </t>
  </si>
  <si>
    <t>This work was co-funded by the European Commission FedSM project, contract number  312851</t>
  </si>
  <si>
    <t>The next tab, 3. Process Assessment, presents a list of requirements, grouped by process. For each requirement, three descriptions are given, which suggest how meeting a requirement might look at different levels of maturity. For each statement in scope, read the three descriptions and select which one is closest to your situation.</t>
  </si>
  <si>
    <t xml:space="preserve">Tab 4. Process capability results displays the output of the assessment. It visually demonstrates what requirements were passed and not passed. If a goal is set, it indicates whether the goal is met or not. </t>
  </si>
  <si>
    <t>Process</t>
  </si>
  <si>
    <r>
      <t xml:space="preserve">Requirement Code
</t>
    </r>
    <r>
      <rPr>
        <b/>
        <sz val="9"/>
        <color theme="1"/>
        <rFont val="Calibri"/>
        <family val="2"/>
        <scheme val="minor"/>
      </rPr>
      <t>according to FitSM-1:2013</t>
    </r>
  </si>
  <si>
    <r>
      <t xml:space="preserve">Requirement
</t>
    </r>
    <r>
      <rPr>
        <b/>
        <sz val="9"/>
        <color theme="1"/>
        <rFont val="Calibri"/>
        <family val="2"/>
        <scheme val="minor"/>
      </rPr>
      <t>according to FitSM-1:2013</t>
    </r>
  </si>
  <si>
    <t>Description</t>
  </si>
  <si>
    <t>Self-Assessement Score</t>
  </si>
  <si>
    <t>Rationale for Score</t>
  </si>
  <si>
    <t>Evidence (e.g. available documents / records)</t>
  </si>
  <si>
    <t>Comments for FedSM Consultants</t>
  </si>
  <si>
    <t>Generic process</t>
  </si>
  <si>
    <t>Generic requirement</t>
  </si>
  <si>
    <t>0 - Unaware</t>
  </si>
  <si>
    <t>Unaware (non-existent): No awareness of the tasks, significant lack of understanding</t>
  </si>
  <si>
    <t>Ad-hoc (initial): Aware of the tasks, but execution uncontrolled and reactive, success is likely to depend on individual efforts</t>
  </si>
  <si>
    <t>Repeatable (intuitive activities to deliver results): Repeatable results/outputs most of the time, solid, "intuitive" understanding of activities to be performed, but poor and inconsistent documentation and recording</t>
  </si>
  <si>
    <t>Defined (standardized procedures to deliver defined outputs): Clearly defined and documented procedures, roles and responsibilities, but process effectiveness and efficiency not measured and reported</t>
  </si>
  <si>
    <t xml:space="preserve">A service portfolio shall be maintained. All services shall be specified in the service portfolio. </t>
  </si>
  <si>
    <t>The organisation is aware and can generally describe the service offer (past, current, planned) and related information through some (undefined) format.</t>
  </si>
  <si>
    <t xml:space="preserve">(Current situation) We have a defined service portfolio. Publication, procedure and owner is currently being defined. All discussion taking place regarding the future strategy EGI is based on the service portfolio. (Required improvement - publish and share jumps to 3) </t>
  </si>
  <si>
    <t>There is a clear understanding of the service offer (past, current, planned), relationship to support activities and other related information that connect to the value creation capabilities. This list is maintained on an informal basis.</t>
  </si>
  <si>
    <t>There is a defined and documented procedure for maintaining the service portfolio, clearly specifying differentiated service offerings and links to strategic objectives. This is shared across the organisation.</t>
  </si>
  <si>
    <t xml:space="preserve">Design and transition of new or changed services shall be planned. Plans shall consider goals, acceptance criteria, timescales, responsibilities, new or changed technology, new or changed SLAs, testing and communication. </t>
  </si>
  <si>
    <t>Transition to new services or changes to current services are managed with no structured approach or control. The quality of the output depends on the individual efforts.</t>
  </si>
  <si>
    <t>(current situation) all new and changed services are verified following the UMD software provisioning process, and are tested and validated through staged rollout, however do not this is documented in a formal procude (required improvement) document the process</t>
  </si>
  <si>
    <t>There is an understanding of a structured approach for the transition to new services or changes to current services that is applied routinely, but this is not documented. Acceptance criteria, timescales are managed at a qualitative level.</t>
  </si>
  <si>
    <t>There is a clearly documented procedure to handle service transition or change that includes all the mentioned attributes.</t>
  </si>
  <si>
    <t>Services to be delivered shall be agreed with customers. SLAs shall include agreed service targets.</t>
  </si>
  <si>
    <t>Agreements between the Federator and its customers only exist on an informal basis.
SLAs and service targets are poorly defined or not defined at all.</t>
  </si>
  <si>
    <t>SLAs are not established. However accounting and helpdesk are subject to OLAs with the service providers, which are defined in the EGI.eu OLA. Quality parameters are defined after consultation with the resource providers AND the users through the UCB.  We have OLA templates but not SLA testmplates. OLA changes are subject to approval through a defined process and revisions tracked. Service level targets are also negiotated via the OMB and UCB. Each SLA has a defined owner. (required improvement) discuss the need of an SLA with the established user communities</t>
  </si>
  <si>
    <t>Core services that are relevant to this assessment are those that are user-facing: accounting and helpdesk</t>
  </si>
  <si>
    <t>There is an informal process for SLA negotiation, which is understood by both the Federator and its customers, although it is not necessarily defined on a step by step basis.
The resulting SLAs usually have a loose textual format. Service targets are defined, but may be different in structure and specification in different SLAs.</t>
  </si>
  <si>
    <t>There is a defined and documented procedure for negotiating SLAs, which in particular specifies the required scope of the negotiated SLA, the output format in which the SLA must be stored, and how the SLA and service targets are defined.</t>
  </si>
  <si>
    <t>The Federator is able to communicate his offerings to its customers through some (undefined) format.</t>
  </si>
  <si>
    <t>(Current situation) Not defined or published. Work is in progress. (Required improvments) Define service catalogue, publish and define procedure catalogue maintenance.</t>
  </si>
  <si>
    <t>There is a list of offerings to customers that attempts to divde these offerings into logical (value-generating) services. This list is maintained on an informal basis.</t>
  </si>
  <si>
    <t>There is a defined and documented procedure for maintaining a service catalogue clearly specifying differentiated service offerings.</t>
  </si>
  <si>
    <t>Services and SLAs shall be reviewed at planned intervals.</t>
  </si>
  <si>
    <t>Services and SLAs, if any, are reviewed on demand and on an individual basis.</t>
  </si>
  <si>
    <t xml:space="preserve">(Current situation) SLAs are updated when problem areas are identified through a defined process, but not at regular intervals. Services are reviewed annually, but linked to project reports. (Required improvements) Quality criteria and processes linked to EGI-InSPIRE need to become structured as part of organisational practices. </t>
  </si>
  <si>
    <t>Services and SLAs are reviewed periodically, still the frequency and procedure of reviews is undefined and inconsistent.</t>
  </si>
  <si>
    <t>There is a defined and documented procedure for reviewing services and SLAs at planned intervals.</t>
  </si>
  <si>
    <t>Service performance shall be monitored against service targets.</t>
  </si>
  <si>
    <t>Performance is monitored on a basic, mainly technical, level, not aligned to service targets.</t>
  </si>
  <si>
    <t>(Current situation) Measurement and tools have been established but partilly lack reporting mechanisms (required improvement) Establish periodic reporting for EGI.eu services, assign owner and define service level management responsbilties and controls</t>
  </si>
  <si>
    <t>Performance is monitored by service, and to some extent against service targets.</t>
  </si>
  <si>
    <t>There is a defined and documented procedure for service performance monitoring and reporting the results to relevant parties.</t>
  </si>
  <si>
    <t>For supporting services or service components provided by Federation members, OLAs shall be agreed.</t>
  </si>
  <si>
    <t>Operational level agreements (OLAs) between the Federator and Federation members only exist on an informal basis.</t>
  </si>
  <si>
    <t>OLAs are negioiated with relevant partners (e.g. NGIs, user communities) and are approved by the OMB and UCB as applicable. Templates are defined and centrally hosted and available on the DocDB. Changes are subject to approval through a defined process and revisions tracked. Operational level targets are also negiotated via the OMB and UCB. Each OLA has a defined owner.</t>
  </si>
  <si>
    <t>All services with the exception of accounting and helpdesk are considered to be support services</t>
  </si>
  <si>
    <t>There is an informal procedure for establishing OLAs, which is understood by both the Federator and the Federation members, although it is not necessarily defined on a step by step basis. OLAs are supportive to services offered to customers.</t>
  </si>
  <si>
    <t>There is a defined and documented procedure for establishing OLAs, well-aligned to specific services offered to customers [OEDIT defined in an SLA].</t>
  </si>
  <si>
    <r>
      <rPr>
        <sz val="7"/>
        <color theme="1"/>
        <rFont val="Times New Roman"/>
      </rPr>
      <t xml:space="preserve"> </t>
    </r>
    <r>
      <rPr>
        <sz val="11"/>
        <color theme="1"/>
        <rFont val="Calibri"/>
        <scheme val="minor"/>
      </rPr>
      <t>Service reports shall be specified and agreed with interested parties.</t>
    </r>
  </si>
  <si>
    <t>There is no definition of which service reports shall be provided. There is no agreement between Federator and Customer but a service report can be provided on demand.</t>
  </si>
  <si>
    <t>Service reporting of EGI.eu core services is not currently established. (required change) the reporting tools need extensions, and owners of this process must be defined</t>
  </si>
  <si>
    <t>Service reports for some services are defined. However definitions may be different in structure and format. Some of the service reports are informally agreed between Federator and Customer.</t>
  </si>
  <si>
    <t>Service reporting of EGI.eu core services is not currently established. (required change)  the reporting tools need extensions, and owners of this process must be defined</t>
  </si>
  <si>
    <t>Documented procedures for defining and agreeing service reports between Federator and Customer exists.</t>
  </si>
  <si>
    <t>The description of each service report shall include its identity, purpose, audience, frequency and content.</t>
  </si>
  <si>
    <t>The description of a service report is not defined but Customer may make a request of providing some data on demand.</t>
  </si>
  <si>
    <t>(required change) The service report format must still to be established, existing reports only provide the service name</t>
  </si>
  <si>
    <t>There is some informal way of defining contents of a service report but the documentation is rather scarce and not always followed.</t>
  </si>
  <si>
    <t>Documented procedures for defining service report format and contents exists.</t>
  </si>
  <si>
    <r>
      <rPr>
        <sz val="11"/>
        <color theme="1"/>
        <rFont val="Calibri"/>
        <scheme val="minor"/>
      </rPr>
      <t>Service reports shall be produced. Service reporting shall include performance against service targets, relevant information about significant events, workload characteristics and detected nonconformities.</t>
    </r>
  </si>
  <si>
    <t>Federator is able to provide some reports on demand, but they are produced mainly manually without any defined output format.</t>
  </si>
  <si>
    <t>Reports must be established. (required change) Discuss with the developers (Operations Portal) the format of these reports</t>
  </si>
  <si>
    <t>There is some documentation on how service reports are produced but it is not complete. There may be inconsistences in output format of service reports.</t>
  </si>
  <si>
    <t>Service reports are produced on regular basis and provided to the Customer according to well defined procedures. The reports always follow the same format and contain characteristics related to service targets.</t>
  </si>
  <si>
    <t>Service Continuity &amp; Availability Management</t>
  </si>
  <si>
    <t>Service continuity and availability requirements shall be identified taking into consideration SLAs.</t>
  </si>
  <si>
    <t>Service continuity and availability requirements shall include service response times and end to end availability of services.</t>
  </si>
  <si>
    <t>Service continuity and availability plans shall be created.</t>
  </si>
  <si>
    <t>A capacity plan shall be created.</t>
  </si>
  <si>
    <r>
      <rPr>
        <sz val="7"/>
        <rFont val="Times New Roman"/>
      </rPr>
      <t xml:space="preserve"> </t>
    </r>
    <r>
      <rPr>
        <sz val="11"/>
        <rFont val="Calibri"/>
        <scheme val="minor"/>
      </rPr>
      <t>Capacity planning shall consider human, technical, informational and financial resources.</t>
    </r>
  </si>
  <si>
    <t>An information security policy shall be maintained.</t>
  </si>
  <si>
    <t>Physical, technical and organizational information security controls shall be implemented.</t>
  </si>
  <si>
    <t>Information security incidents shall be managed with a priority appropriate to the information security risks.</t>
  </si>
  <si>
    <t>Customers and other interested parties shall be identified.</t>
  </si>
  <si>
    <t>Customers are internally known and can be contacted. There is no formal list of customers.</t>
  </si>
  <si>
    <t>User community contacts are formally part of the UCB, and the CRM system is available for registration of contacts. However, not all user communities are represented in the UCB. (required change) establish the organization entitled to be engaged in SLAs and to represent a user community. The VRC concept should be revised</t>
  </si>
  <si>
    <t>There is a list of customers and their contacts. This list is maintained on an informal basis.</t>
  </si>
  <si>
    <t>user community contacts are formally part of the UCB, and the CRM system is available for registration of contacts. However, not all user communities are represented in the UCB. (required change) establish the organization entitled to be engaged in SLAs and to represent a user community. The VRC concept should be revised</t>
  </si>
  <si>
    <t>There is a defined and documented procedure for maintaining a customer list.</t>
  </si>
  <si>
    <t>For each customer, a designated individual shall be responsible for managing the customer relationship and customer satisfaction.</t>
  </si>
  <si>
    <t>The person on duty manages, on demand, the customers' relationship and satisfaction.</t>
  </si>
  <si>
    <t>(required change) define reporting process to users, define owner of process (COD?)</t>
  </si>
  <si>
    <t xml:space="preserve">There is a person assigned to each specific group of customers that manages the relationship and satisfaction. </t>
  </si>
  <si>
    <t>There is a person assigned to each specific group of customers that manages the relationship and satisfaction. For that, this person uses documented procedures.</t>
  </si>
  <si>
    <t>Communication with customers is possible but used in an informal way and on demand.</t>
  </si>
  <si>
    <t xml:space="preserve">(required change) establish communication with customers. </t>
  </si>
  <si>
    <t>Communication mechanisms for contacting customers are available and recorded.</t>
  </si>
  <si>
    <t>Communication mechanisms with customers are available, recorded and the procedures for their use is documented.</t>
  </si>
  <si>
    <t>Service reviews are made on demand or following major changes withint he organisation.</t>
  </si>
  <si>
    <t>Service reviews are performed on a yearly basis. (Required change) Define a process for performing service reviews which is independent from project reportinng cycles. Describe the procedure.</t>
  </si>
  <si>
    <t>Service reviews are made at planned intervals but there is no defined standard procedure.</t>
  </si>
  <si>
    <t>Service reviews are performed on a yearly basis. (Required change) Define a process for performing service reviews which is independent from project reportinng cycles</t>
  </si>
  <si>
    <t>Service reviews are made at planned intervals, there is a defined standard procedure.</t>
  </si>
  <si>
    <t>Customer complaints are managed on a direct and case by case basis. There is no formal record of the complaint.</t>
  </si>
  <si>
    <t>(required change) establish process</t>
  </si>
  <si>
    <t>Customer complaints are managed on a direct and case by case basis, though, a record of the complaint is created and maintained.</t>
  </si>
  <si>
    <t>Customer complaints are managed through a defined and documented procedure. A record of the complaint is created and maintained.</t>
  </si>
  <si>
    <t>Customer satisfaction is collected through informal means.</t>
  </si>
  <si>
    <t>GGUS tickets are an indirect mechanism to record issues with the performance delivered by core serivces, but there is no systematic gathering of this information, nor change management processes related to this</t>
  </si>
  <si>
    <t>Mechanisms that measure customer satisfaction are used but not documented.</t>
  </si>
  <si>
    <t>GGUS tickets are indirect mechanism to record issues with the performance delivered by core serivces, but there is no systematic gathering of this information, nor change management processes related to this</t>
  </si>
  <si>
    <t>Mechanisms that measure customer satisfaction at planned intervals are used and documented.</t>
  </si>
  <si>
    <t>Suppliers are internally known and can be contacted. There is no formal list of Suppliers</t>
  </si>
  <si>
    <t>Suppliers can be formally contacted through support units. (required change) check that a support unit is available for all core services</t>
  </si>
  <si>
    <t>There is a list of suppliers  and their contacts. This list is maintained on an informal basis.</t>
  </si>
  <si>
    <t>There is a defined and documented procedure for maintaining a supplier list.</t>
  </si>
  <si>
    <t>Communication with suppliers is possible but used in an informal way and on demand.</t>
  </si>
  <si>
    <t>Issues with the core services are recorded in RT in the form of change request and requirements, in addition, mailing lists are available for each supplier. (required change) document contacts in wiki</t>
  </si>
  <si>
    <t>Communication mechanisms for contacting suppliers are available and recorded.</t>
  </si>
  <si>
    <t>Issues with the core services are recorded in RT in the form of change request and requirements, in addition mailing lists are available for each supplier. (required change) document contacts in wiki</t>
  </si>
  <si>
    <t>Communication mechanisms with suppliers are available, recorded and the procedures for their use are documented.</t>
  </si>
  <si>
    <t>Disputes with suppliers are are managed on a direct and case by case basis. There is no formal record of the complaint.</t>
  </si>
  <si>
    <t>In case of problem escalation, procedures are defined in the consortium agreement of EGI-InSPIRE. (Required change) Establish procedures that are project-independent for the post EGI-InSPIRE phase</t>
  </si>
  <si>
    <t>Disputes with suppliers are managed on a direct and case-by-case basis, though, a record of the complaint is created and maintained.</t>
  </si>
  <si>
    <t>In case of problems escalation procedures are defined in the consortium agreement of EGI-InSPIRE. (Required change) Establish procedures that are project-independent for the post EGI-InSPIRE phase</t>
  </si>
  <si>
    <t>Disputes with suppliers are managed through a defined and documented procedure. A record of the complaint is created and maintained.</t>
  </si>
  <si>
    <t>Supplier performance is assessed through informal means.</t>
  </si>
  <si>
    <t>Supplier performance is reviewed annually. (Required change) establish processes independent of EGI-InSPIRE quality assurance procedures</t>
  </si>
  <si>
    <t>Mechanisms that measure supplier performance are used but not documented.</t>
  </si>
  <si>
    <t>Mechanisms that measure supplier performanec at planned intervals are used and documented.</t>
  </si>
  <si>
    <t>supplier performance is reviewed annually. (Required change) establish processes independent of EGI-InSPIRE quality assurance procedures</t>
  </si>
  <si>
    <t>If regarded as necessary, incidents that are the responsibility of the Federator are recorded. The method of recording may be different for each incident.</t>
  </si>
  <si>
    <t>Incidents for core services can be registered in GGUS. (Required change) Check that all systems have a support unit. For example, security monitoring systems are not formally supported in GGUS.</t>
  </si>
  <si>
    <t>All or the majority of incidents are recorded. While there is an intuitive understanding about the information to be collected and method of recording, this is not clearly defined.</t>
  </si>
  <si>
    <t>incidents for core services can be registered in GGUS. (Required change) Check that all systems have a support unit. For example security monitoring systems are not formally supported in GGUS.</t>
  </si>
  <si>
    <t>There is a defined and documented procedure for recording incidents based on clearly specified information templates and step by step guidance.</t>
  </si>
  <si>
    <t>Based on the situation and individual involved, some incidents are classified. The method of classification may be different even for similar incidents.</t>
  </si>
  <si>
    <t xml:space="preserve">Classification of incidents is assessed autonomously by supporters. (Required change) Establish guidelies for classification of incidents for core tools </t>
  </si>
  <si>
    <t>All or the majority of incidents are classified. While there is an intuitive understanding about the underlying classification scheme and categories, this is not clearly defined.</t>
  </si>
  <si>
    <t xml:space="preserve">Classification of incidents is assessed autonomously by supporters. (Required change) Establish guidelies  for classification of incidents for core tools </t>
  </si>
  <si>
    <t>There is a defined and documented procedure for classifying incidents based on a clearly specified scheme and step by step guidance.</t>
  </si>
  <si>
    <t>All incidents shall be prioritized according to a defined procedure, taking into account impact and urgency of the incidents.</t>
  </si>
  <si>
    <t>Severity of incidents is assessed autonomously by supporters. (Required change) Establish conditions for severity assessment</t>
  </si>
  <si>
    <t>All or the majority of incidents are prioritized. While there is an intuitive understanding about the underlying criteria for prioritization, they are not clearly defined.</t>
  </si>
  <si>
    <t>There is a defined and documented procedure for prioritizing incidents based on clearly specified criteria, considering impact and urgency of the incidents.</t>
  </si>
  <si>
    <t>Based on the situation and individuals involved, incidents are escalated. There is no pre-defined escalation path to follow.</t>
  </si>
  <si>
    <t>(Required change) Operational tool tests should become "Operations" so that standard procedures can be appleid to failures of the tools.</t>
  </si>
  <si>
    <t>If required, incidents are functionally or hierarchically escalated. While there is an intuitive understanding about the escalation path to follow, it remains undefined. There are no defined triggers for hierarchical escalations.</t>
  </si>
  <si>
    <t>(Required change) Operational tool tests should become OPERATIONS so that standard procedures can be appleid to failures of the tools.</t>
  </si>
  <si>
    <t>There is a defined and documented procedure for escalating incidents based on clearly specified criteria, differentiating between functional and hierarchical escalation.</t>
  </si>
  <si>
    <t>After resolution, incidents are closed without further action.</t>
  </si>
  <si>
    <t>GGUS tickets provide the mechanisms to register the solution to the incident and to allow submitters of incidents to verify the solution or reopen the ticket</t>
  </si>
  <si>
    <t>Closure of incidents after their resolution is a dedicated step in the intuitive process. However, while there is a certain understanding about the actions required to close an incident, they are not clearly defined.</t>
  </si>
  <si>
    <t>There is a defined and documented procedure for the closure of incidents including informing users and/or customers of the resolution and giving them the opportunity to confirm the resolution of the incident, plus a final review of the incident record against defined criteria.</t>
  </si>
  <si>
    <t>There are some sources of information on the configuration and releases that can be used to support the handling and resolution of incidents.</t>
  </si>
  <si>
    <t>Release documentation is available on wiki. A third level escalation process is available if an incident cannot be resolved, the third level escalation involves the developers of the tools</t>
  </si>
  <si>
    <t>Configuration and release information are available and are widely used to support the process of handling and resolving incident, although there is no clear definition of the information sources and of how to use them for this purpose.</t>
  </si>
  <si>
    <t>Available sources of configuration and release information are documented. In addition, there is a defined and documented procedure for using these sources of information in order to effectively handle and resolve incidents.</t>
  </si>
  <si>
    <t>Customers shall be kept informed of the progress of their reported incidents and service requests.</t>
  </si>
  <si>
    <t>Users and customers are sporadically informed of the progress of their reported incidents and service requests. This usually happens reactively, i.e. in response to a customer or user inquiry.</t>
  </si>
  <si>
    <t>Progress of an incident is recorded in the ticket diary, only confidential information is kept private</t>
  </si>
  <si>
    <t>Users and customers are informed of the progress of their reported incidents and service requests. This includes both responding to customer and user status requests as well as proactive notifications. However, there is no clearly defined and systematic approach for this type of customer communications.</t>
  </si>
  <si>
    <t>Users and customers are systematically and consequently informed of the progress of their reported incidents and service requests. This happens both in a reactive and proactive way, according to a defined and documented procedure.</t>
  </si>
  <si>
    <t>There shall be a definition of a major incident. Major incidents shall be classified and managed according to a documented procedure.</t>
  </si>
  <si>
    <t>There is some idea of which incidents should be regarded as "major". In these cases, special care and attention is given the respective incidents.</t>
  </si>
  <si>
    <t>Generic guideliens are avilable to communicate incidents, inform the community, but post-mortem analysis is distributed only on a voluntary basis. (Required change) Establish a procedure for incident management of EGI.eu core tools, especially in case of major incidents.</t>
  </si>
  <si>
    <t>A clear understanding exists about which kinds of incidents shall be regarded as major incidents. However, the related criteria and actions are not fully documented. Major incidents are classified and named as such, and special care and attention is given to them, including handling them with the highest priority, coordination through a sufficiently senior level of management, communication and post resolution review.</t>
  </si>
  <si>
    <t>Generic guideliens are avilable to communicate incidents, inform the community, but post mortem analysis is distributed only on a voluntary basis. (Required change) Establish a procedure for incident management of EGI.eu core tools, especially in case of major incidents.</t>
  </si>
  <si>
    <t>There is a defined and documented procedure for the classification and management of major incidents from occurrence to closure including effective communication, coordination of resolution activities and post resolution review.</t>
  </si>
  <si>
    <t>Problems shall be identified and recorded, based on analyzing trends on incidents.</t>
  </si>
  <si>
    <t>Where the root cause has been identified, but the problem has not been permanently resolved, actions shall be identified to reduce or eliminate the impact of the problem on the services.</t>
  </si>
  <si>
    <t>Known errors shall be recorded.</t>
  </si>
  <si>
    <t>Up-to-date information on known errors and problem resolutions shall be provided to the incident and service request management process.</t>
  </si>
  <si>
    <t>There shall be a documented definition of each type of CI.</t>
  </si>
  <si>
    <t>The information recorded for each CI shall ensure effective control.</t>
  </si>
  <si>
    <t>CIs shall be uniquely identified and recorded in a CMDB.</t>
  </si>
  <si>
    <t>There shall be a documented procedure for recording, controlling and tracking versions of CIs.</t>
  </si>
  <si>
    <t>A configuration baseline of the affected Configuration Items shall be taken before deployment of a release into the live environment.</t>
  </si>
  <si>
    <t>Decisions on the acceptance of requests for change shall take into consideration the risks, the potential impacts to services and customers, service requirements, technical feasibility and financial impact.</t>
  </si>
  <si>
    <t>A schedule of change containing details of the approved changes and their proposed deployment dates shall be established and communicated to interested parties.</t>
  </si>
  <si>
    <t>The activities required to reverse or remedy an unsuccessful change shall be planned and, where possible, tested.</t>
  </si>
  <si>
    <t>The deployment of new or changed services and service components to the live environment shall be planned with customers and interested parties.</t>
  </si>
  <si>
    <t>Acceptance criteria for the release shall be agreed with the customer and interested parties. The release shall be verified against the agreed acceptance criteria and approved before deployment.</t>
  </si>
  <si>
    <t>The activities required to reverse or remedy an unsuccessful deployment of a release shall be planned and, where possible, tested.</t>
  </si>
  <si>
    <t>The success or failure of releases shall be monitored and analyzed.</t>
  </si>
  <si>
    <t>Opportunities for improvement shall be identified and recorded according to a defined procedure.</t>
  </si>
  <si>
    <t>We have a documented requirement gathering process and a support tool for this (RT)</t>
  </si>
  <si>
    <t>There is some process for seeking improvements and documenting them that is carried out periodically. However, opportunities are not identified systematically and not all are recorded.</t>
  </si>
  <si>
    <t>we have a documented requirement gathering process and a support tool for this (RT)</t>
  </si>
  <si>
    <t>There is a clearly documented procedure for identifying and recording opportunities for improvement that is enacted periodically to keep improving services, though implementation may remain imperfect.</t>
  </si>
  <si>
    <t>Opportunities for improvement shall be prioritized according to a defined procedure.</t>
  </si>
  <si>
    <t xml:space="preserve">When multiple opportunities for improvement are noticed at the same time there is a loose prioritisation, mostly based on short terms needs. </t>
  </si>
  <si>
    <t>Cost of developments and impact on the community are the main parameters when prioritising requests, but decisions are not recorded (Required change) verify if more parameters for prioritisation are needed</t>
  </si>
  <si>
    <t xml:space="preserve">There is a procedure for prioritisation of opportunities for improvement but it is loose and based on a small number of parameters, such as cost and immediate impact. Documentation of decisions is patchy. </t>
  </si>
  <si>
    <t>Cost of developments and impact on the community are the main parameters when prioritizing requests, but decisions are recorded (Required change) verify if more parameters for prioritization are needed</t>
  </si>
  <si>
    <t xml:space="preserve">The procedure for prioritisation of opportunities for improvement is clearly defined and documented. It is carried out periodically when sets of opportunities are identified. It is based on clearly identified criteria that seek to maximise the effectiveness of the service </t>
  </si>
  <si>
    <t>Opportunities for improvement shall be evaluated and approved according to a defined procedure.</t>
  </si>
  <si>
    <t xml:space="preserve">When opportunities for improvement arise, there is a person or group responsible for deciding whether to proceed. The decision is more likely based on the opinion or knowledge of the person taking the decision than a set procedure or set of criteria. </t>
  </si>
  <si>
    <t>We have a board responsible of prioritizing requests of improvement and providing input to the developers</t>
  </si>
  <si>
    <t xml:space="preserve">There is some procedure for evaluating and approving opportunities for improvement, based on a set of criteria identified in advance. The procedure is broadly followed, though it is not extensively documented and decisions are not well recorded and documented. </t>
  </si>
  <si>
    <t xml:space="preserve">The procedure for evaluation and approval  of opportunities for improvement is clearly defined and documented. It is carried out when sets of opportunities are identified. It is based on clearly identified criteria that seek to maximise the effectiveness of the service and decisions are clearly documented. </t>
  </si>
  <si>
    <t>Federated Operations</t>
  </si>
  <si>
    <t>L0</t>
  </si>
  <si>
    <t>L1</t>
  </si>
  <si>
    <t>L2</t>
  </si>
  <si>
    <t>L3</t>
  </si>
  <si>
    <t>We have all SLAs are in place for EGI.eu members following an agree template. Reports are also coming in. Just waiting on confirmation from NGIs that they understand.The process is also documented on the EGI wiki.</t>
  </si>
  <si>
    <t>https://wiki.egi.eu/wiki/Performance</t>
  </si>
  <si>
    <t>https://wiki.egi.eu/wiki/SLM:_Negotiate_and_sign_SLA</t>
  </si>
  <si>
    <t>Service Catalogue is published on the EGI website containing all necessary information following FitSM Service Portfolio template and suggestions for publishable information of the catalogue</t>
  </si>
  <si>
    <t>http://www.egi.eu/services/catalogue/</t>
  </si>
  <si>
    <t>https://wiki.egi.eu/wiki/Core_EGI_Activities</t>
  </si>
  <si>
    <t>http://documents.egi.eu/document/2166</t>
  </si>
  <si>
    <t>Only missing the availablity and reliability for a few components, but the majority are. However, it is in progress and should be ready in the short-term</t>
  </si>
  <si>
    <t>http://documents.egi.eu/document/2170</t>
  </si>
  <si>
    <t>Since being in place, reviews haven't had a chance to be reviewed, but they are planned and scheduled defined within the SLA itself.</t>
  </si>
  <si>
    <t>Since being in place, reviews haven't had a chance to be reviewed, but they are planned and scheduled defined within the OLA itself.</t>
  </si>
  <si>
    <t>The customers are NGIs and service reports are agreed in SLAs to be on an annual basis, but not yet delivered according to schedule. Reports are also specified for internal suppliers in the OLAs.</t>
  </si>
  <si>
    <t>Specification of the reports is described in report templates, the purpose, audience, frequency and content is specified in the SLA and OLA.</t>
  </si>
  <si>
    <t>http://documents.egi.eu/document/2277</t>
  </si>
  <si>
    <t>Next month the first reports will be issued, but the overall framework and process is in place and agreed according to the requirement.</t>
  </si>
  <si>
    <t>Regarding availability and reliability, this is part of the SLA and OLA, which is agreed each year. We are able to monitor the agreed targets, which are also specified in the SLA and OLA. However, there are some service components that are missing, so we put a 2 instead of 3.</t>
  </si>
  <si>
    <t>Regarding federated operations, we are able to map all end user services back to individual service components. However, some services researcher level services remain at the provider and not at the federation level.</t>
  </si>
  <si>
    <t>No plan is in place for ensuring availability and reliability, however reporting is done on a monthly basis to the service component providers as part of Operations, but not written or part of any plan.</t>
  </si>
  <si>
    <t>All capacity plans are covered through the bidding process for internal suppliers that detals the human, technical and financial requirements. To ensure the sustainability of the service components, the EGI core services, these are planned and agreed as part of the annual membership fees</t>
  </si>
  <si>
    <t>The bidding the process covers the next two years. However, there are no plans for how the next process will be. Also, the governance model is being refined and future processes may change and are not planned.</t>
  </si>
  <si>
    <t>All understood capacility is reflected in the SLA and aligned to service targets.</t>
  </si>
  <si>
    <t>https://wiki.egi.eu/wiki/SPG:Documents</t>
  </si>
  <si>
    <t>We have dedicated policy groups in place with documentation, but does not cover all aspects of level 3 requirements.</t>
  </si>
  <si>
    <t>We have a number of security policy groups (Security Policy Group
Software Vulnerability Group
Security Coordination Group
EGI Computer Security Incident Response), with documentation, however, this is not carried out according to FItSM or ITSM best practices</t>
  </si>
  <si>
    <t>http://www.egi.eu/about/policy/groups/</t>
  </si>
  <si>
    <t>For now, this is all outsourced and on a provider level. Anything specific runs through the various policy groups.</t>
  </si>
  <si>
    <t>https://wiki.egi.eu/wiki/EGI_CSIRT:Main_Page</t>
  </si>
  <si>
    <t>https://documents.egi.eu/document/710</t>
  </si>
  <si>
    <t>https://wiki.egi.eu/wiki/EGI_CSIRT:Incident_reporting</t>
  </si>
  <si>
    <t>This is well-defined for the infrastructure as a whole, however, doesn't not cover operations tools or completely on a trust basis with providers.</t>
  </si>
  <si>
    <t>https://documents.egi.eu/document/2302</t>
  </si>
  <si>
    <t>https://wiki.egi.eu/wiki/EGI_ITSM</t>
  </si>
  <si>
    <t>Senior responsible owner has been defined with responsibilities understood. Service management policy has been defined, approved and published. Goals, policies and reviews are conducted with the process and procedures defined in the service management plan.</t>
  </si>
  <si>
    <t>https://wiki.egi.eu/wiki/EGI_ITSM#EGI.eu_Service_Management_Policy</t>
  </si>
  <si>
    <t>EGI.eu Service Management Policy was drafted together with consultants and approved by the EGI.eu Director and Operations Management Board.</t>
  </si>
  <si>
    <t>www.egi.eu/services/catalogue/</t>
  </si>
  <si>
    <t>All ITSM related information are held in the EGI ITSM SMS (wikipage), including a scope statement, links to key documents. The service catalogue has been published and SLAs and OLAs defined and agreed. Not all 14 processes have been defined. Some are more mature, but not all.</t>
  </si>
  <si>
    <t>This is detailed in the Service Management Plan</t>
  </si>
  <si>
    <t>For EGI, the SMS is hosted via a dedicated wikipage with the scope of the system defined</t>
  </si>
  <si>
    <r>
      <t>A service management plan has been created, implemented and is maintained.</t>
    </r>
    <r>
      <rPr>
        <sz val="12"/>
        <color theme="1"/>
        <rFont val="Lucida Grande"/>
      </rPr>
      <t/>
    </r>
  </si>
  <si>
    <t>The Service Management Plan was created with starting the requirements, therefore covers each of these areas.</t>
  </si>
  <si>
    <t>The plans for each specific process and procedure are aligned to the overall service management plan.</t>
  </si>
  <si>
    <t>The Service management plan was approved by FedSM consultants and by EGI.eu ITSM senior responsible contact and is available on the DocDB and linked from the ITSM SMS</t>
  </si>
  <si>
    <t>Identification of nonconformities and corrective actions have been outlined in the service management plan to eliminate and prevent them recurring.</t>
  </si>
  <si>
    <t>CSI process not yet fully defined.</t>
  </si>
  <si>
    <t>https://wiki.egi.eu/wiki/EGI_Service_Portfolio_Management</t>
  </si>
  <si>
    <t>There is a procedure for new services, but not for changing, retiring or reviewing services even if all new and changed services are verified following the UMD software provisioning process, and are tested and validated through staged rollout. This is not documented in a formal procude (required improvement).</t>
  </si>
  <si>
    <t>https://wiki.egi.eu/wiki/SPM:_Add_a_new_service_to_the_portfolio</t>
  </si>
  <si>
    <t>We have a defined service portfolio. Process for how to add a service has been defined. The portfolio is available on the DocDB and linked from the wiki. However, the full procedure is not yet defined even if understood. This will change upon creation of a Service and Solutions Board (SSB) which is planned</t>
  </si>
  <si>
    <t>All aspects are documented, but in the individual service group and approved by the cooresponding board. This is not done through any coordinated or structure process. This will change in the SSB.</t>
  </si>
  <si>
    <t>All SLAs and OLAs have been put in place based on an organisational understanding of the federation.</t>
  </si>
  <si>
    <t>http://www.egi.eu/community/ngis/</t>
  </si>
  <si>
    <t>We have an audit scheduled for Nov, while will be conducted annually. However, no KPIs or preformance measures beyond ther requirements have yet been defined. We ran a training course to better define and utilize KPIs according to the overall EGI strategy. These will be defined with service management in mind, but are not yet completed.</t>
  </si>
  <si>
    <t>http://goc.egi.eu/</t>
  </si>
  <si>
    <t>For Federated Operations there is a clear customer list (NGIs). Contact points are also clearly defined within the SLAs and OLAs. This is now being defined for other services such as Federated Cloud and User communities, but beyond our current scope.</t>
  </si>
  <si>
    <t>Designated contacts for managing customer relationship is documented, mechanisms are also in place for providing comments and complaints. Satisifcation is currently gauged through that process and during the annual SLA and OLAs review.</t>
  </si>
  <si>
    <t>All communication channels and mechanisms are outlined and agreed through the SLA and OLA. OMB mailing list, and monthly OMB meetings (with minutes).</t>
  </si>
  <si>
    <t>Service reviews are planned on a yearly basis. Outlined in the SLA and OLA.</t>
  </si>
  <si>
    <t>A process for providing complaints is defined in the SLA. However, there is no collection process or records generated.</t>
  </si>
  <si>
    <t>There is no process beyond asking if the NGIs are happy during SLA reviews and reviewing complaints received. (Not sure if this was a 1 or 2)</t>
  </si>
  <si>
    <t>All suppliers are recorded and maintained with responsibilities (see link).</t>
  </si>
  <si>
    <t>Issues with the core services are recorded in GGUS and communication is handled through a dedicated mailing list.</t>
  </si>
  <si>
    <t>There is a procedure for handling disputes defined in the OLA for each supplier. However, no contract is in place. Only thing missing is to have a mechanism for keeping consistent records.</t>
  </si>
  <si>
    <t>Defined in the OLA, service reports are to be provided every 6 months, and reviewed. A process has been defined and in place.</t>
  </si>
  <si>
    <t>Incidents for all core services can be registered in GGUS.</t>
  </si>
  <si>
    <t>https://wiki.egi.eu/wiki/FAQ_GGUS-Ticket-Priority</t>
  </si>
  <si>
    <t>Within GGUS there is a classifcation when submitting an incident which is defined as: Incident, change request, documentation.</t>
  </si>
  <si>
    <t>Severity of incidents is assessed autonomously by supporters with established conditions for severity assessment. This is also linked to the OLAs. (See link for prioritization)</t>
  </si>
  <si>
    <t>https://wiki.egi.eu/wiki/PROC01</t>
  </si>
  <si>
    <t>Escalation procedures are defined and in place (see link).</t>
  </si>
  <si>
    <t>The process for closing incidents are defined and in place (see link).</t>
  </si>
  <si>
    <t>https://wiki.egi.eu/wiki/FAQ_GGUS-Waiting-For-PT-Process</t>
  </si>
  <si>
    <t>https://wiki.egi.eu/wiki/Tools</t>
  </si>
  <si>
    <t>Link provides information related to release documentation and configuration. But is not updated or reviewed in a systematic way.</t>
  </si>
  <si>
    <t>http://ggus.eu/</t>
  </si>
  <si>
    <t>Problem management is not a defined process or handled in a systemic, even if technical analysis does happen to avoid future or repeating incidents.</t>
  </si>
  <si>
    <t>Problem management is not a defined process or handled in a systemic way, however, development of workarounds is repeatable. Just missing documentation and problem management procedures.</t>
  </si>
  <si>
    <t>Known errors are generally understood, but there is no recording or process for handling them.</t>
  </si>
  <si>
    <t>Known errors are generally understood, but there is no recording or process for handling them or links to ISRM.</t>
  </si>
  <si>
    <t>Configuration Items are documented in the GOCDB (EGI CMDB of sort). However, not linked to all aspects/services are recorded.</t>
  </si>
  <si>
    <t>https://goc.egi.eu/portal/index.php?Page_Type=NGI&amp;id=4</t>
  </si>
  <si>
    <t>https://wiki.egi.eu/wiki/GOCDB</t>
  </si>
  <si>
    <t>There is documentation for each configuration item that is recorded in GOCDB, however not all items for the required services are registered and thus not documented.</t>
  </si>
  <si>
    <t>There is no tracking functionality.</t>
  </si>
  <si>
    <t>No auditing procedures are place, but there is a plan being discussed.</t>
  </si>
  <si>
    <t>The release procedure is not completely clear with respect to configuration items.</t>
  </si>
  <si>
    <t>Request for changes are provided via RT, these are discussed and decided on in JRA2, then change is made. Release notes are provided for majority of changes. However, this is still a project mechanism. A non-project process handling changes as a whole must be defined.</t>
  </si>
  <si>
    <t>No classification for changes, just a management discussion around priorities and available effort.</t>
  </si>
  <si>
    <t>No defined process for approval. All based on discussion.</t>
  </si>
  <si>
    <t>No defined process. All reactionary.</t>
  </si>
  <si>
    <t>All aspects of the requirement are mostly taken into consideration, but again, no defined process.</t>
  </si>
  <si>
    <t>There is a broadcast tool for announcing upcoming changes to the affected customers, but there is no schedule of deployed changes.</t>
  </si>
  <si>
    <t>There is a staged rollout and verification process, but specifically for infrastructure technology, but for all services and especially Federated Operations is not currently apart of this. (in discussion)</t>
  </si>
  <si>
    <t>A release policy shall be defined.</t>
  </si>
  <si>
    <t>https://wiki.egi.eu/wiki/Software_release_and_deployment_process</t>
  </si>
  <si>
    <t>https://wiki.egi.eu/wiki/EGI_Software_Provisioning</t>
  </si>
  <si>
    <t>There is a release team and a nunber of processes in place, but no overarching policy regarding releases. Even if there was, it is currently scoped for software and not all services.</t>
  </si>
  <si>
    <t>Sometimes the deployment of new services is planned with customers, sometimes not.</t>
  </si>
  <si>
    <t>Releases are usually built and tested in a test environment prior to deployment. However, testing procedures are not defined for all services. Also, when processes are defined, they are done within individual groups.</t>
  </si>
  <si>
    <t>There is an acceptance criteria, but does not apply or cover Federated Operations and is again for software only.</t>
  </si>
  <si>
    <t>This is done within individual groups according to their own processes. Nothing defined for Federated Operations</t>
  </si>
  <si>
    <t>Improvements are handled within JRA2, a project structure. There used to be a board for handling tool improvement, but this was closed a few years ago (OTAG).</t>
  </si>
  <si>
    <t>We used have a board responsible for prioritizing requests of improvement and providing input to the developers (OTAG), but currently is done through ad-hoc discussions.</t>
  </si>
  <si>
    <t>Cost of developments and impact on the community are the main parameters when prioritising requests, but decisions are not recorded (Required change) verify if more parameters for prioritisation are needed.</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</si>
</sst>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2"/>
      <color theme="1"/>
      <name val="Calibri"/>
      <family val="2"/>
      <charset val="134"/>
      <scheme val="minor"/>
    </font>
    <font>
      <u/>
      <sz val="12"/>
      <color theme="10"/>
      <name val="Calibri"/>
      <family val="2"/>
      <scheme val="minor"/>
    </font>
    <font>
      <u/>
      <sz val="12"/>
      <color theme="11"/>
      <name val="Calibri"/>
      <family val="2"/>
      <scheme val="minor"/>
    </font>
    <font>
      <b/>
      <sz val="16"/>
      <color theme="1"/>
      <name val="Calibri"/>
      <scheme val="minor"/>
    </font>
    <font>
      <sz val="12"/>
      <color rgb="FF000000"/>
      <name val="Calibri"/>
      <family val="2"/>
      <scheme val="minor"/>
    </font>
    <font>
      <sz val="12"/>
      <name val="Calibri"/>
    </font>
    <font>
      <sz val="12"/>
      <color rgb="FFFF6600"/>
      <name val="Calibri"/>
    </font>
    <font>
      <sz val="12"/>
      <color theme="1"/>
      <name val="Calibri"/>
    </font>
    <font>
      <b/>
      <sz val="14"/>
      <color theme="1"/>
      <name val="Calibri"/>
      <family val="2"/>
      <scheme val="minor"/>
    </font>
    <font>
      <sz val="12"/>
      <color theme="0"/>
      <name val="Calibri"/>
      <family val="2"/>
      <scheme val="minor"/>
    </font>
    <font>
      <b/>
      <sz val="14"/>
      <color rgb="FF008000"/>
      <name val="Calibri"/>
      <scheme val="minor"/>
    </font>
    <font>
      <b/>
      <i/>
      <sz val="12"/>
      <color rgb="FF008000"/>
      <name val="Calibri"/>
    </font>
    <font>
      <b/>
      <i/>
      <u/>
      <sz val="12"/>
      <color rgb="FF008000"/>
      <name val="Calibri"/>
    </font>
    <font>
      <b/>
      <sz val="12"/>
      <color rgb="FF008000"/>
      <name val="Calibri"/>
    </font>
    <font>
      <b/>
      <i/>
      <sz val="12"/>
      <color theme="0"/>
      <name val="Calibri"/>
    </font>
    <font>
      <b/>
      <i/>
      <u/>
      <sz val="12"/>
      <color theme="0"/>
      <name val="Calibri"/>
    </font>
    <font>
      <b/>
      <sz val="12"/>
      <color theme="0"/>
      <name val="Calibri"/>
    </font>
    <font>
      <b/>
      <sz val="12"/>
      <color rgb="FF009BCC"/>
      <name val="Calibri"/>
    </font>
    <font>
      <b/>
      <u/>
      <sz val="12"/>
      <color rgb="FF009BCC"/>
      <name val="Calibri"/>
    </font>
    <font>
      <b/>
      <u/>
      <sz val="12"/>
      <color theme="0"/>
      <name val="Calibri"/>
    </font>
    <font>
      <sz val="14"/>
      <color theme="1"/>
      <name val="Calibri"/>
    </font>
    <font>
      <b/>
      <sz val="14"/>
      <color theme="1"/>
      <name val="Calibri"/>
    </font>
    <font>
      <sz val="14"/>
      <name val="Calibri"/>
    </font>
    <font>
      <sz val="14"/>
      <color theme="0"/>
      <name val="Calibri"/>
    </font>
    <font>
      <sz val="14"/>
      <color rgb="FF000000"/>
      <name val="Calibri"/>
      <family val="2"/>
      <scheme val="minor"/>
    </font>
    <font>
      <sz val="12"/>
      <color rgb="FF008000"/>
      <name val="Calibri"/>
      <scheme val="minor"/>
    </font>
    <font>
      <sz val="12"/>
      <color rgb="FF1B99C6"/>
      <name val="Calibri"/>
      <scheme val="minor"/>
    </font>
    <font>
      <b/>
      <sz val="14"/>
      <color rgb="FF000000"/>
      <name val="Calibri"/>
      <scheme val="minor"/>
    </font>
    <font>
      <b/>
      <sz val="14"/>
      <name val="Calibri"/>
    </font>
    <font>
      <sz val="12"/>
      <color rgb="FF1F98C3"/>
      <name val="Calibri"/>
      <scheme val="minor"/>
    </font>
    <font>
      <sz val="14"/>
      <color rgb="FF008000"/>
      <name val="Calibri"/>
      <scheme val="minor"/>
    </font>
    <font>
      <sz val="14"/>
      <color rgb="FF1B99C6"/>
      <name val="Calibri"/>
      <scheme val="minor"/>
    </font>
    <font>
      <b/>
      <sz val="14"/>
      <color rgb="FF1B99C6"/>
      <name val="Calibri"/>
      <scheme val="minor"/>
    </font>
    <font>
      <b/>
      <sz val="12"/>
      <color rgb="FF000000"/>
      <name val="Calibri"/>
      <scheme val="minor"/>
    </font>
    <font>
      <b/>
      <sz val="24"/>
      <color rgb="FF008000"/>
      <name val="Calibri"/>
    </font>
    <font>
      <b/>
      <sz val="24"/>
      <color rgb="FF009BCC"/>
      <name val="Calibri"/>
    </font>
    <font>
      <i/>
      <sz val="14"/>
      <color theme="0"/>
      <name val="Calibri"/>
    </font>
    <font>
      <sz val="18"/>
      <color theme="0"/>
      <name val="Calibri"/>
    </font>
    <font>
      <strike/>
      <sz val="12"/>
      <color rgb="FFFF6600"/>
      <name val="Calibri"/>
    </font>
    <font>
      <sz val="11"/>
      <color rgb="FF000000"/>
      <name val="Calibri"/>
      <scheme val="minor"/>
    </font>
    <font>
      <strike/>
      <sz val="12"/>
      <color theme="3"/>
      <name val="Calibri"/>
    </font>
    <font>
      <b/>
      <strike/>
      <u/>
      <sz val="12"/>
      <color rgb="FFFF6600"/>
      <name val="Calibri"/>
    </font>
    <font>
      <sz val="8"/>
      <name val="Calibri"/>
      <family val="2"/>
      <scheme val="minor"/>
    </font>
    <font>
      <sz val="16"/>
      <color theme="1"/>
      <name val="Calibri"/>
    </font>
    <font>
      <sz val="16"/>
      <name val="Calibri"/>
    </font>
    <font>
      <sz val="14"/>
      <color theme="1"/>
      <name val="Calibri"/>
      <scheme val="minor"/>
    </font>
    <font>
      <b/>
      <sz val="12"/>
      <color theme="1"/>
      <name val="Calibri"/>
      <family val="2"/>
      <charset val="134"/>
      <scheme val="minor"/>
    </font>
    <font>
      <b/>
      <sz val="11"/>
      <color theme="1"/>
      <name val="Calibri"/>
      <scheme val="minor"/>
    </font>
    <font>
      <b/>
      <sz val="9"/>
      <color theme="1"/>
      <name val="Calibri"/>
      <family val="2"/>
      <scheme val="minor"/>
    </font>
    <font>
      <sz val="11"/>
      <color theme="1"/>
      <name val="Calibri"/>
      <scheme val="minor"/>
    </font>
    <font>
      <b/>
      <i/>
      <sz val="14"/>
      <color theme="1"/>
      <name val="Calibri"/>
      <family val="2"/>
      <scheme val="minor"/>
    </font>
    <font>
      <i/>
      <sz val="12"/>
      <color theme="1"/>
      <name val="Calibri"/>
      <family val="2"/>
      <scheme val="minor"/>
    </font>
    <font>
      <sz val="7"/>
      <color theme="1"/>
      <name val="Times New Roman"/>
    </font>
    <font>
      <sz val="11"/>
      <name val="Calibri"/>
      <scheme val="minor"/>
    </font>
    <font>
      <b/>
      <sz val="14"/>
      <name val="Calibri"/>
      <scheme val="minor"/>
    </font>
    <font>
      <sz val="12"/>
      <name val="Calibri"/>
      <scheme val="minor"/>
    </font>
    <font>
      <sz val="7"/>
      <name val="Times New Roman"/>
    </font>
    <font>
      <sz val="10"/>
      <color theme="1"/>
      <name val="Calibri"/>
      <family val="2"/>
      <scheme val="minor"/>
    </font>
    <font>
      <sz val="12"/>
      <color theme="1"/>
      <name val="Lucida Grande"/>
    </font>
  </fonts>
  <fills count="8">
    <fill>
      <patternFill patternType="none"/>
    </fill>
    <fill>
      <patternFill patternType="gray125"/>
    </fill>
    <fill>
      <patternFill patternType="solid">
        <fgColor theme="0"/>
        <bgColor indexed="64"/>
      </patternFill>
    </fill>
    <fill>
      <patternFill patternType="solid">
        <fgColor rgb="FF205595"/>
        <bgColor indexed="64"/>
      </patternFill>
    </fill>
    <fill>
      <patternFill patternType="solid">
        <fgColor rgb="FFFFFFFF"/>
        <bgColor rgb="FF000000"/>
      </patternFill>
    </fill>
    <fill>
      <patternFill patternType="solid">
        <fgColor theme="6" tint="0.59999389629810485"/>
        <bgColor indexed="64"/>
      </patternFill>
    </fill>
    <fill>
      <patternFill patternType="solid">
        <fgColor theme="8" tint="0.79998168889431442"/>
        <bgColor indexed="64"/>
      </patternFill>
    </fill>
    <fill>
      <patternFill patternType="solid">
        <fgColor theme="7" tint="0.79998168889431442"/>
        <bgColor indexed="64"/>
      </patternFill>
    </fill>
  </fills>
  <borders count="6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medium">
        <color auto="1"/>
      </bottom>
      <diagonal/>
    </border>
    <border>
      <left/>
      <right/>
      <top style="thin">
        <color auto="1"/>
      </top>
      <bottom style="thin">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dotted">
        <color auto="1"/>
      </right>
      <top style="dotted">
        <color auto="1"/>
      </top>
      <bottom style="thin">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thin">
        <color auto="1"/>
      </bottom>
      <diagonal/>
    </border>
    <border>
      <left style="dotted">
        <color auto="1"/>
      </left>
      <right style="medium">
        <color auto="1"/>
      </right>
      <top style="dotted">
        <color auto="1"/>
      </top>
      <bottom style="thin">
        <color auto="1"/>
      </bottom>
      <diagonal/>
    </border>
    <border>
      <left style="medium">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style="dotted">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dotted">
        <color auto="1"/>
      </right>
      <top style="medium">
        <color auto="1"/>
      </top>
      <bottom/>
      <diagonal/>
    </border>
    <border>
      <left style="dotted">
        <color auto="1"/>
      </left>
      <right style="dotted">
        <color auto="1"/>
      </right>
      <top/>
      <bottom style="thin">
        <color auto="1"/>
      </bottom>
      <diagonal/>
    </border>
    <border>
      <left style="dotted">
        <color auto="1"/>
      </left>
      <right style="dotted">
        <color auto="1"/>
      </right>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dotted">
        <color auto="1"/>
      </left>
      <right style="dotted">
        <color auto="1"/>
      </right>
      <top style="dotted">
        <color auto="1"/>
      </top>
      <bottom/>
      <diagonal/>
    </border>
  </borders>
  <cellStyleXfs count="112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377">
    <xf numFmtId="0" fontId="0" fillId="0" borderId="0" xfId="0"/>
    <xf numFmtId="0" fontId="0" fillId="0" borderId="0" xfId="0" applyAlignment="1">
      <alignment horizontal="center"/>
    </xf>
    <xf numFmtId="0" fontId="4" fillId="0" borderId="0" xfId="0" applyFont="1" applyAlignment="1">
      <alignment horizontal="center"/>
    </xf>
    <xf numFmtId="0" fontId="0" fillId="0" borderId="0" xfId="0" applyAlignment="1">
      <alignment horizontal="left"/>
    </xf>
    <xf numFmtId="0" fontId="0" fillId="0" borderId="0" xfId="0" applyAlignment="1">
      <alignment horizontal="center" vertical="center" wrapText="1"/>
    </xf>
    <xf numFmtId="0" fontId="0" fillId="0" borderId="0" xfId="0" applyFill="1"/>
    <xf numFmtId="0" fontId="20" fillId="2" borderId="0" xfId="0" applyFont="1" applyFill="1" applyBorder="1" applyAlignment="1" applyProtection="1">
      <alignment vertical="top"/>
      <protection locked="0"/>
    </xf>
    <xf numFmtId="0" fontId="24" fillId="4" borderId="0" xfId="0" applyFont="1" applyFill="1" applyAlignment="1" applyProtection="1">
      <alignment vertical="top"/>
      <protection locked="0"/>
    </xf>
    <xf numFmtId="0" fontId="20" fillId="0" borderId="0" xfId="0" applyFont="1" applyFill="1" applyBorder="1" applyAlignment="1" applyProtection="1">
      <alignment vertical="top"/>
      <protection locked="0"/>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vertical="top" wrapText="1"/>
      <protection locked="0"/>
    </xf>
    <xf numFmtId="0" fontId="22" fillId="0" borderId="0" xfId="0" applyFont="1" applyFill="1" applyBorder="1" applyAlignment="1" applyProtection="1">
      <alignment vertical="top"/>
      <protection locked="0"/>
    </xf>
    <xf numFmtId="0" fontId="20"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vertical="top"/>
      <protection locked="0"/>
    </xf>
    <xf numFmtId="0" fontId="24" fillId="0" borderId="0" xfId="0" applyFont="1" applyAlignment="1" applyProtection="1">
      <alignment vertical="top"/>
      <protection locked="0"/>
    </xf>
    <xf numFmtId="0" fontId="27" fillId="0" borderId="0" xfId="0" applyFont="1" applyAlignment="1" applyProtection="1">
      <alignment vertical="top"/>
      <protection locked="0"/>
    </xf>
    <xf numFmtId="0" fontId="28" fillId="0" borderId="0" xfId="0" applyFont="1" applyFill="1" applyBorder="1" applyAlignment="1" applyProtection="1">
      <alignment vertical="top"/>
      <protection locked="0"/>
    </xf>
    <xf numFmtId="0" fontId="0" fillId="0" borderId="0" xfId="0"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horizontal="center"/>
    </xf>
    <xf numFmtId="0" fontId="0" fillId="2" borderId="0" xfId="0" applyFill="1" applyAlignment="1">
      <alignment horizontal="left"/>
    </xf>
    <xf numFmtId="0" fontId="0" fillId="2" borderId="0" xfId="0" applyFill="1"/>
    <xf numFmtId="0" fontId="0" fillId="2" borderId="0" xfId="0" applyFill="1" applyBorder="1" applyAlignment="1">
      <alignment horizontal="center"/>
    </xf>
    <xf numFmtId="0" fontId="25"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0" fillId="2" borderId="0" xfId="0" applyFill="1" applyBorder="1" applyAlignment="1">
      <alignment horizontal="center" wrapText="1"/>
    </xf>
    <xf numFmtId="0" fontId="0" fillId="2" borderId="0" xfId="0" applyFill="1" applyBorder="1" applyAlignment="1">
      <alignment horizontal="left" wrapText="1"/>
    </xf>
    <xf numFmtId="0" fontId="0" fillId="2" borderId="0" xfId="0" applyFill="1" applyAlignment="1"/>
    <xf numFmtId="0" fontId="0" fillId="0" borderId="0" xfId="0" applyAlignment="1"/>
    <xf numFmtId="0" fontId="3" fillId="2" borderId="0" xfId="0" applyFont="1" applyFill="1" applyAlignment="1">
      <alignment horizontal="center" vertical="center" wrapText="1"/>
    </xf>
    <xf numFmtId="0" fontId="3" fillId="2" borderId="0" xfId="0" applyFont="1" applyFill="1" applyAlignment="1">
      <alignment horizontal="center"/>
    </xf>
    <xf numFmtId="0" fontId="25" fillId="2" borderId="35" xfId="0" applyFont="1" applyFill="1" applyBorder="1" applyAlignment="1">
      <alignment horizontal="center"/>
    </xf>
    <xf numFmtId="0" fontId="26" fillId="2" borderId="35" xfId="0" applyFont="1" applyFill="1" applyBorder="1" applyAlignment="1">
      <alignment horizontal="center"/>
    </xf>
    <xf numFmtId="0" fontId="25" fillId="2" borderId="37" xfId="0" applyFont="1" applyFill="1" applyBorder="1" applyAlignment="1">
      <alignment horizontal="left" vertical="center" wrapText="1"/>
    </xf>
    <xf numFmtId="0" fontId="25" fillId="2" borderId="38"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41" xfId="0" applyFont="1" applyFill="1" applyBorder="1" applyAlignment="1">
      <alignment horizontal="left" vertical="center" wrapText="1"/>
    </xf>
    <xf numFmtId="0" fontId="25" fillId="2" borderId="43"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9" fillId="2" borderId="46" xfId="0" applyFont="1" applyFill="1" applyBorder="1" applyAlignment="1">
      <alignment horizontal="left" vertical="center" wrapText="1"/>
    </xf>
    <xf numFmtId="0" fontId="26" fillId="2" borderId="37" xfId="0" applyFont="1" applyFill="1" applyBorder="1" applyAlignment="1">
      <alignment horizontal="left" vertical="center" wrapText="1"/>
    </xf>
    <xf numFmtId="0" fontId="29" fillId="2" borderId="38" xfId="0" applyFont="1" applyFill="1" applyBorder="1" applyAlignment="1">
      <alignment horizontal="left" vertical="center" wrapText="1"/>
    </xf>
    <xf numFmtId="0" fontId="30" fillId="2" borderId="42" xfId="0" applyFont="1" applyFill="1" applyBorder="1" applyAlignment="1">
      <alignment horizontal="center" vertical="top" wrapText="1"/>
    </xf>
    <xf numFmtId="0" fontId="3" fillId="2" borderId="0" xfId="0" applyFont="1" applyFill="1"/>
    <xf numFmtId="0" fontId="23" fillId="3" borderId="0" xfId="0" applyFont="1" applyFill="1" applyBorder="1" applyAlignment="1" applyProtection="1">
      <alignment horizontal="left" vertical="center"/>
      <protection locked="0"/>
    </xf>
    <xf numFmtId="0" fontId="26" fillId="2" borderId="0" xfId="0" applyFont="1" applyFill="1" applyBorder="1" applyAlignment="1">
      <alignment horizontal="center" vertical="center" wrapText="1"/>
    </xf>
    <xf numFmtId="0" fontId="0" fillId="2" borderId="0" xfId="0" applyFill="1" applyBorder="1"/>
    <xf numFmtId="0" fontId="23" fillId="3" borderId="0" xfId="0" applyFont="1" applyFill="1" applyBorder="1" applyAlignment="1" applyProtection="1">
      <alignment vertical="center"/>
      <protection locked="0"/>
    </xf>
    <xf numFmtId="0" fontId="37" fillId="3" borderId="0" xfId="0" applyFont="1" applyFill="1" applyBorder="1" applyAlignment="1" applyProtection="1">
      <protection locked="0"/>
    </xf>
    <xf numFmtId="0" fontId="23" fillId="3" borderId="0" xfId="0" applyFont="1" applyFill="1" applyBorder="1" applyAlignment="1" applyProtection="1">
      <alignment vertical="top"/>
      <protection locked="0"/>
    </xf>
    <xf numFmtId="0" fontId="25" fillId="0" borderId="2" xfId="0" applyFont="1" applyFill="1" applyBorder="1" applyAlignment="1">
      <alignment horizontal="left" vertical="center"/>
    </xf>
    <xf numFmtId="0" fontId="25" fillId="0" borderId="0" xfId="0" applyFont="1" applyFill="1" applyBorder="1" applyAlignment="1">
      <alignment horizontal="left" vertical="center"/>
    </xf>
    <xf numFmtId="0" fontId="9" fillId="0" borderId="34" xfId="0" applyFont="1" applyFill="1" applyBorder="1" applyAlignment="1">
      <alignment horizontal="left" vertical="center"/>
    </xf>
    <xf numFmtId="0" fontId="25" fillId="0" borderId="1" xfId="0" applyFont="1" applyFill="1" applyBorder="1" applyAlignment="1">
      <alignment horizontal="left" vertical="center"/>
    </xf>
    <xf numFmtId="0" fontId="9" fillId="0" borderId="3" xfId="0" applyFont="1" applyFill="1" applyBorder="1" applyAlignment="1">
      <alignment horizontal="left" vertical="center"/>
    </xf>
    <xf numFmtId="0" fontId="26" fillId="0" borderId="2" xfId="0" applyFont="1" applyFill="1" applyBorder="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top" wrapText="1"/>
    </xf>
    <xf numFmtId="0" fontId="8" fillId="2" borderId="0" xfId="0" applyFont="1" applyFill="1" applyBorder="1"/>
    <xf numFmtId="0" fontId="25" fillId="2" borderId="0" xfId="0" applyFont="1" applyFill="1" applyBorder="1" applyAlignment="1">
      <alignment vertical="center" wrapText="1"/>
    </xf>
    <xf numFmtId="0" fontId="4" fillId="2" borderId="0" xfId="0" applyFont="1" applyFill="1" applyAlignment="1">
      <alignment vertical="top" wrapText="1"/>
    </xf>
    <xf numFmtId="0" fontId="23" fillId="3" borderId="0" xfId="0" applyFont="1" applyFill="1" applyBorder="1" applyAlignment="1" applyProtection="1">
      <alignment horizontal="left" vertical="center"/>
    </xf>
    <xf numFmtId="0" fontId="23" fillId="3" borderId="0" xfId="0" applyFont="1" applyFill="1" applyBorder="1" applyAlignment="1" applyProtection="1">
      <alignment vertical="center"/>
    </xf>
    <xf numFmtId="0" fontId="0" fillId="0" borderId="0" xfId="0" applyProtection="1"/>
    <xf numFmtId="0" fontId="0" fillId="2" borderId="0" xfId="0" applyFill="1" applyBorder="1" applyProtection="1"/>
    <xf numFmtId="0" fontId="0" fillId="2" borderId="0" xfId="0" applyFill="1" applyProtection="1"/>
    <xf numFmtId="0" fontId="3" fillId="2" borderId="0" xfId="0" applyFont="1" applyFill="1" applyAlignment="1" applyProtection="1">
      <alignment horizontal="left" wrapText="1"/>
    </xf>
    <xf numFmtId="0" fontId="8" fillId="2" borderId="0" xfId="0" applyFont="1" applyFill="1" applyProtection="1"/>
    <xf numFmtId="0" fontId="0" fillId="2" borderId="0" xfId="0" applyFill="1" applyAlignment="1" applyProtection="1">
      <alignment horizontal="center"/>
    </xf>
    <xf numFmtId="0" fontId="0" fillId="2" borderId="0" xfId="0" applyFill="1" applyAlignment="1" applyProtection="1">
      <alignment horizontal="center" wrapText="1"/>
    </xf>
    <xf numFmtId="0" fontId="0" fillId="2" borderId="0" xfId="0" applyFill="1" applyAlignment="1" applyProtection="1"/>
    <xf numFmtId="0" fontId="25" fillId="2" borderId="0" xfId="0" applyFont="1" applyFill="1" applyBorder="1" applyAlignment="1" applyProtection="1">
      <alignment horizontal="left" vertical="center" wrapText="1"/>
    </xf>
    <xf numFmtId="0" fontId="0" fillId="2" borderId="53" xfId="0" applyFill="1" applyBorder="1" applyAlignment="1" applyProtection="1">
      <alignment horizontal="center"/>
    </xf>
    <xf numFmtId="0" fontId="0" fillId="2" borderId="54" xfId="0" applyFill="1" applyBorder="1" applyAlignment="1" applyProtection="1">
      <alignment horizontal="center"/>
    </xf>
    <xf numFmtId="0" fontId="4" fillId="2" borderId="0" xfId="0" applyFont="1" applyFill="1" applyAlignment="1" applyProtection="1">
      <alignment wrapText="1"/>
    </xf>
    <xf numFmtId="0" fontId="4" fillId="2" borderId="0" xfId="0" applyFont="1" applyFill="1" applyProtection="1"/>
    <xf numFmtId="20" fontId="33" fillId="2" borderId="0" xfId="0" applyNumberFormat="1" applyFont="1" applyFill="1" applyProtection="1"/>
    <xf numFmtId="0" fontId="4" fillId="2" borderId="0" xfId="0" applyFont="1" applyFill="1" applyAlignment="1" applyProtection="1">
      <alignment horizontal="left"/>
    </xf>
    <xf numFmtId="0" fontId="26" fillId="2" borderId="0" xfId="0" applyFont="1" applyFill="1" applyBorder="1" applyAlignment="1" applyProtection="1">
      <alignment horizontal="left" vertical="center" wrapText="1"/>
    </xf>
    <xf numFmtId="0" fontId="33" fillId="2" borderId="0" xfId="0" applyFont="1" applyFill="1" applyProtection="1"/>
    <xf numFmtId="0" fontId="26" fillId="2" borderId="0" xfId="0" applyFont="1" applyFill="1" applyBorder="1" applyAlignment="1" applyProtection="1">
      <alignment horizontal="center" vertical="center" wrapText="1"/>
    </xf>
    <xf numFmtId="0" fontId="0" fillId="2" borderId="5" xfId="0" applyFill="1" applyBorder="1" applyAlignment="1" applyProtection="1">
      <alignment horizontal="center"/>
      <protection locked="0"/>
    </xf>
    <xf numFmtId="0" fontId="0" fillId="2" borderId="48" xfId="0" applyFill="1" applyBorder="1" applyAlignment="1" applyProtection="1">
      <alignment horizontal="center"/>
      <protection locked="0"/>
    </xf>
    <xf numFmtId="0" fontId="0" fillId="2" borderId="50" xfId="0" applyFill="1" applyBorder="1" applyAlignment="1" applyProtection="1">
      <alignment horizontal="center"/>
      <protection locked="0"/>
    </xf>
    <xf numFmtId="0" fontId="0" fillId="2" borderId="51" xfId="0" applyFill="1" applyBorder="1" applyAlignment="1" applyProtection="1">
      <alignment horizontal="center"/>
      <protection locked="0"/>
    </xf>
    <xf numFmtId="0" fontId="0" fillId="2" borderId="53" xfId="0" applyFill="1" applyBorder="1" applyAlignment="1" applyProtection="1">
      <alignment horizontal="center"/>
      <protection locked="0"/>
    </xf>
    <xf numFmtId="0" fontId="0" fillId="2" borderId="54" xfId="0" applyFill="1" applyBorder="1" applyAlignment="1" applyProtection="1">
      <alignment horizontal="center"/>
      <protection locked="0"/>
    </xf>
    <xf numFmtId="0" fontId="37" fillId="3" borderId="0" xfId="0" applyFont="1" applyFill="1" applyBorder="1" applyAlignment="1" applyProtection="1"/>
    <xf numFmtId="0" fontId="23" fillId="3" borderId="0" xfId="0" applyFont="1" applyFill="1" applyBorder="1" applyAlignment="1" applyProtection="1">
      <alignment vertical="top"/>
    </xf>
    <xf numFmtId="0" fontId="21" fillId="0" borderId="31"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32" xfId="0" applyFont="1" applyFill="1" applyBorder="1" applyAlignment="1" applyProtection="1">
      <alignment horizontal="left" vertical="center" wrapText="1"/>
    </xf>
    <xf numFmtId="0" fontId="21" fillId="0" borderId="33" xfId="0" applyFont="1" applyFill="1" applyBorder="1" applyAlignment="1" applyProtection="1">
      <alignment horizontal="center" vertical="center" wrapText="1"/>
    </xf>
    <xf numFmtId="0" fontId="11" fillId="0" borderId="9" xfId="0" applyFont="1" applyFill="1" applyBorder="1" applyAlignment="1" applyProtection="1">
      <alignment horizontal="center" vertical="top" wrapText="1"/>
    </xf>
    <xf numFmtId="0" fontId="11" fillId="0" borderId="10" xfId="0" applyFont="1" applyFill="1" applyBorder="1" applyAlignment="1" applyProtection="1">
      <alignment horizontal="center" vertical="top" wrapText="1"/>
    </xf>
    <xf numFmtId="0" fontId="13" fillId="0" borderId="10" xfId="0" applyFont="1" applyFill="1" applyBorder="1" applyAlignment="1" applyProtection="1">
      <alignment horizontal="center" vertical="top" wrapText="1"/>
    </xf>
    <xf numFmtId="0" fontId="7" fillId="0" borderId="10" xfId="0" applyFont="1" applyFill="1" applyBorder="1" applyAlignment="1" applyProtection="1">
      <alignment horizontal="left" vertical="top" wrapText="1"/>
    </xf>
    <xf numFmtId="0" fontId="7" fillId="0" borderId="10" xfId="0" applyFont="1" applyFill="1" applyBorder="1" applyAlignment="1" applyProtection="1">
      <alignment vertical="top" wrapText="1"/>
    </xf>
    <xf numFmtId="0" fontId="7" fillId="0" borderId="11"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top" wrapText="1"/>
    </xf>
    <xf numFmtId="0" fontId="14" fillId="0" borderId="6" xfId="0" applyFont="1" applyFill="1" applyBorder="1" applyAlignment="1" applyProtection="1">
      <alignment horizontal="center" vertical="top" wrapText="1"/>
    </xf>
    <xf numFmtId="0" fontId="16" fillId="0" borderId="6" xfId="0" applyFont="1" applyFill="1" applyBorder="1" applyAlignment="1" applyProtection="1">
      <alignment horizontal="center" vertical="top" wrapText="1"/>
    </xf>
    <xf numFmtId="0" fontId="7" fillId="0" borderId="6" xfId="0" applyFont="1" applyFill="1" applyBorder="1" applyAlignment="1" applyProtection="1">
      <alignment horizontal="left" vertical="top" wrapText="1"/>
    </xf>
    <xf numFmtId="0" fontId="7" fillId="0" borderId="6" xfId="0" applyFont="1" applyFill="1" applyBorder="1" applyAlignment="1" applyProtection="1">
      <alignment vertical="top" wrapText="1"/>
    </xf>
    <xf numFmtId="0" fontId="7" fillId="0" borderId="13"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top" wrapText="1"/>
    </xf>
    <xf numFmtId="0" fontId="14" fillId="0" borderId="8" xfId="0" applyFont="1" applyFill="1" applyBorder="1" applyAlignment="1" applyProtection="1">
      <alignment horizontal="center" vertical="top" wrapText="1"/>
    </xf>
    <xf numFmtId="0" fontId="16" fillId="0" borderId="8" xfId="0" applyFont="1" applyFill="1" applyBorder="1" applyAlignment="1" applyProtection="1">
      <alignment horizontal="center" vertical="top" wrapText="1"/>
    </xf>
    <xf numFmtId="0" fontId="7" fillId="0" borderId="8" xfId="0" applyFont="1" applyFill="1" applyBorder="1" applyAlignment="1" applyProtection="1">
      <alignment horizontal="left" vertical="top" wrapText="1"/>
    </xf>
    <xf numFmtId="0" fontId="7" fillId="0" borderId="8" xfId="0" applyFont="1" applyFill="1" applyBorder="1" applyAlignment="1" applyProtection="1">
      <alignment vertical="top" wrapText="1"/>
    </xf>
    <xf numFmtId="0" fontId="7" fillId="0" borderId="15"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top" wrapText="1"/>
    </xf>
    <xf numFmtId="0" fontId="11" fillId="0" borderId="7" xfId="0" applyFont="1" applyFill="1" applyBorder="1" applyAlignment="1" applyProtection="1">
      <alignment horizontal="center" vertical="top" wrapText="1"/>
    </xf>
    <xf numFmtId="0" fontId="13" fillId="0" borderId="7" xfId="0" applyFont="1" applyFill="1" applyBorder="1" applyAlignment="1" applyProtection="1">
      <alignment vertical="top" wrapText="1"/>
    </xf>
    <xf numFmtId="0" fontId="7" fillId="0" borderId="7" xfId="0" applyFont="1" applyFill="1" applyBorder="1" applyAlignment="1" applyProtection="1">
      <alignment horizontal="left" vertical="top" wrapText="1"/>
    </xf>
    <xf numFmtId="0" fontId="7" fillId="0" borderId="7" xfId="0" applyFont="1" applyFill="1" applyBorder="1" applyAlignment="1" applyProtection="1">
      <alignment vertical="top" wrapText="1"/>
    </xf>
    <xf numFmtId="0" fontId="7" fillId="0" borderId="17" xfId="0" applyFont="1" applyFill="1" applyBorder="1" applyAlignment="1" applyProtection="1">
      <alignment horizontal="center" vertical="center" wrapText="1"/>
    </xf>
    <xf numFmtId="0" fontId="16" fillId="0" borderId="6" xfId="0" applyFont="1" applyFill="1" applyBorder="1" applyAlignment="1" applyProtection="1">
      <alignment vertical="top" wrapText="1"/>
    </xf>
    <xf numFmtId="0" fontId="14" fillId="0" borderId="18" xfId="0" applyFont="1" applyFill="1" applyBorder="1" applyAlignment="1" applyProtection="1">
      <alignment horizontal="center" vertical="top" wrapText="1"/>
    </xf>
    <xf numFmtId="0" fontId="14" fillId="0" borderId="19" xfId="0" applyFont="1" applyFill="1" applyBorder="1" applyAlignment="1" applyProtection="1">
      <alignment horizontal="center" vertical="top" wrapText="1"/>
    </xf>
    <xf numFmtId="0" fontId="16" fillId="0" borderId="19" xfId="0" applyFont="1" applyFill="1" applyBorder="1" applyAlignment="1" applyProtection="1">
      <alignment vertical="top" wrapText="1"/>
    </xf>
    <xf numFmtId="0" fontId="7" fillId="0" borderId="19" xfId="0" applyFont="1" applyFill="1" applyBorder="1" applyAlignment="1" applyProtection="1">
      <alignment horizontal="left" vertical="top" wrapText="1"/>
    </xf>
    <xf numFmtId="0" fontId="7" fillId="0" borderId="19" xfId="0" applyFont="1" applyFill="1" applyBorder="1" applyAlignment="1" applyProtection="1">
      <alignment vertical="top" wrapText="1"/>
    </xf>
    <xf numFmtId="0" fontId="7" fillId="0" borderId="20" xfId="0" applyFont="1" applyFill="1" applyBorder="1" applyAlignment="1" applyProtection="1">
      <alignment horizontal="center" vertical="center" wrapText="1"/>
    </xf>
    <xf numFmtId="0" fontId="13" fillId="0" borderId="7" xfId="0" applyFont="1" applyFill="1" applyBorder="1" applyAlignment="1" applyProtection="1">
      <alignment horizontal="center" vertical="top" wrapText="1"/>
    </xf>
    <xf numFmtId="0" fontId="16" fillId="0" borderId="19" xfId="0" applyFont="1" applyFill="1" applyBorder="1" applyAlignment="1" applyProtection="1">
      <alignment horizontal="center" vertical="top" wrapText="1"/>
    </xf>
    <xf numFmtId="0" fontId="14" fillId="0" borderId="9" xfId="0" applyFont="1" applyFill="1" applyBorder="1" applyAlignment="1" applyProtection="1">
      <alignment horizontal="center" vertical="top" wrapText="1"/>
    </xf>
    <xf numFmtId="0" fontId="17" fillId="0" borderId="9" xfId="0" applyFont="1" applyFill="1" applyBorder="1" applyAlignment="1" applyProtection="1">
      <alignment horizontal="center" vertical="top" wrapText="1"/>
    </xf>
    <xf numFmtId="0" fontId="17" fillId="0" borderId="10" xfId="0" applyFont="1" applyFill="1" applyBorder="1" applyAlignment="1" applyProtection="1">
      <alignment horizontal="center" vertical="top" wrapText="1"/>
    </xf>
    <xf numFmtId="0" fontId="5" fillId="0" borderId="10" xfId="0" applyFont="1" applyFill="1" applyBorder="1" applyAlignment="1" applyProtection="1">
      <alignment vertical="center" wrapText="1"/>
    </xf>
    <xf numFmtId="0" fontId="16" fillId="0" borderId="12" xfId="0" applyFont="1" applyFill="1" applyBorder="1" applyAlignment="1" applyProtection="1">
      <alignment horizontal="center" vertical="top" wrapText="1"/>
    </xf>
    <xf numFmtId="0" fontId="5" fillId="0" borderId="6" xfId="0" applyFont="1" applyFill="1" applyBorder="1" applyAlignment="1" applyProtection="1">
      <alignment vertical="center" wrapText="1"/>
    </xf>
    <xf numFmtId="0" fontId="16" fillId="0" borderId="14" xfId="0" applyFont="1" applyFill="1" applyBorder="1" applyAlignment="1" applyProtection="1">
      <alignment horizontal="center" vertical="top" wrapText="1"/>
    </xf>
    <xf numFmtId="0" fontId="5" fillId="0" borderId="8" xfId="0" applyFont="1" applyFill="1" applyBorder="1" applyAlignment="1" applyProtection="1">
      <alignment vertical="center" wrapText="1"/>
    </xf>
    <xf numFmtId="0" fontId="16" fillId="0" borderId="16" xfId="0" applyFont="1" applyFill="1" applyBorder="1" applyAlignment="1" applyProtection="1">
      <alignment horizontal="center" vertical="top" wrapText="1"/>
    </xf>
    <xf numFmtId="0" fontId="17" fillId="0" borderId="7" xfId="0" applyFont="1" applyFill="1" applyBorder="1" applyAlignment="1" applyProtection="1">
      <alignment horizontal="center" vertical="top" wrapText="1"/>
    </xf>
    <xf numFmtId="0" fontId="5" fillId="0" borderId="7" xfId="0" applyFont="1" applyFill="1" applyBorder="1" applyAlignment="1" applyProtection="1">
      <alignment vertical="center" wrapText="1"/>
    </xf>
    <xf numFmtId="0" fontId="16" fillId="0" borderId="18" xfId="0" applyFont="1" applyFill="1" applyBorder="1" applyAlignment="1" applyProtection="1">
      <alignment horizontal="center" vertical="top" wrapText="1"/>
    </xf>
    <xf numFmtId="0" fontId="5" fillId="0" borderId="19" xfId="0" applyFont="1" applyFill="1" applyBorder="1" applyAlignment="1" applyProtection="1">
      <alignment vertical="center" wrapText="1"/>
    </xf>
    <xf numFmtId="0" fontId="5" fillId="0" borderId="10" xfId="0" applyFont="1" applyFill="1" applyBorder="1" applyAlignment="1" applyProtection="1">
      <alignment horizontal="left" vertical="top" wrapText="1"/>
    </xf>
    <xf numFmtId="0" fontId="5" fillId="0" borderId="10" xfId="0" applyFont="1" applyFill="1" applyBorder="1" applyAlignment="1" applyProtection="1">
      <alignment vertical="top" wrapText="1"/>
    </xf>
    <xf numFmtId="0" fontId="5" fillId="0" borderId="11" xfId="0" applyFont="1" applyFill="1" applyBorder="1" applyAlignment="1" applyProtection="1">
      <alignment horizontal="center" vertical="center" wrapText="1"/>
    </xf>
    <xf numFmtId="0" fontId="5" fillId="0" borderId="6" xfId="0" applyFont="1" applyFill="1" applyBorder="1" applyAlignment="1" applyProtection="1">
      <alignment horizontal="left" vertical="top" wrapText="1"/>
    </xf>
    <xf numFmtId="0" fontId="5" fillId="0" borderId="6" xfId="0" applyFont="1" applyFill="1" applyBorder="1" applyAlignment="1" applyProtection="1">
      <alignment vertical="top" wrapText="1"/>
    </xf>
    <xf numFmtId="0" fontId="5" fillId="0" borderId="13"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8" xfId="0" applyFont="1" applyFill="1" applyBorder="1" applyAlignment="1" applyProtection="1">
      <alignment vertical="top" wrapText="1"/>
    </xf>
    <xf numFmtId="0" fontId="5" fillId="0" borderId="15" xfId="0" applyFont="1" applyFill="1" applyBorder="1" applyAlignment="1" applyProtection="1">
      <alignment horizontal="center" vertical="center" wrapText="1"/>
    </xf>
    <xf numFmtId="0" fontId="5" fillId="0" borderId="7" xfId="0" applyFont="1" applyFill="1" applyBorder="1" applyAlignment="1" applyProtection="1">
      <alignment horizontal="left" vertical="top" wrapText="1"/>
    </xf>
    <xf numFmtId="0" fontId="5" fillId="0" borderId="7" xfId="0" applyFont="1" applyFill="1" applyBorder="1" applyAlignment="1" applyProtection="1">
      <alignment vertical="top" wrapText="1"/>
    </xf>
    <xf numFmtId="0" fontId="5" fillId="0" borderId="17" xfId="0" applyFont="1" applyFill="1" applyBorder="1" applyAlignment="1" applyProtection="1">
      <alignment horizontal="center" vertical="center" wrapText="1"/>
    </xf>
    <xf numFmtId="0" fontId="5" fillId="0" borderId="19" xfId="0" applyFont="1" applyFill="1" applyBorder="1" applyAlignment="1" applyProtection="1">
      <alignment horizontal="left" vertical="top" wrapText="1"/>
    </xf>
    <xf numFmtId="0" fontId="5" fillId="0" borderId="19" xfId="0" applyFont="1" applyFill="1" applyBorder="1" applyAlignment="1" applyProtection="1">
      <alignment vertical="top" wrapText="1"/>
    </xf>
    <xf numFmtId="0" fontId="5" fillId="0" borderId="2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top" wrapText="1"/>
    </xf>
    <xf numFmtId="0" fontId="17" fillId="0" borderId="8" xfId="0" applyFont="1" applyFill="1" applyBorder="1" applyAlignment="1" applyProtection="1">
      <alignment horizontal="center" vertical="top" wrapText="1"/>
    </xf>
    <xf numFmtId="0" fontId="17" fillId="0" borderId="19" xfId="0" applyFont="1" applyFill="1" applyBorder="1" applyAlignment="1" applyProtection="1">
      <alignment horizontal="center" vertical="top" wrapText="1"/>
    </xf>
    <xf numFmtId="0" fontId="20" fillId="0" borderId="0" xfId="0" applyFont="1" applyFill="1" applyBorder="1" applyAlignment="1" applyProtection="1">
      <alignment horizontal="center" vertical="top" wrapText="1"/>
    </xf>
    <xf numFmtId="0" fontId="20" fillId="0" borderId="0" xfId="0" applyFont="1" applyFill="1" applyBorder="1" applyAlignment="1" applyProtection="1">
      <alignment vertical="top" wrapText="1"/>
    </xf>
    <xf numFmtId="0" fontId="20" fillId="0" borderId="0" xfId="0" applyFont="1" applyFill="1" applyBorder="1" applyAlignment="1" applyProtection="1">
      <alignment horizontal="left" vertical="top" wrapText="1"/>
    </xf>
    <xf numFmtId="0" fontId="20" fillId="0" borderId="0" xfId="0" applyFont="1" applyFill="1" applyBorder="1" applyAlignment="1" applyProtection="1">
      <alignment vertical="center"/>
    </xf>
    <xf numFmtId="0" fontId="20" fillId="0" borderId="0" xfId="0" applyFont="1" applyFill="1" applyBorder="1" applyAlignment="1" applyProtection="1">
      <alignment vertical="center" wrapText="1"/>
    </xf>
    <xf numFmtId="0" fontId="47"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Fill="1" applyBorder="1" applyAlignment="1">
      <alignment horizontal="center" vertical="center" wrapText="1"/>
    </xf>
    <xf numFmtId="0" fontId="0" fillId="0" borderId="0" xfId="0" applyFill="1" applyAlignment="1">
      <alignment vertical="center"/>
    </xf>
    <xf numFmtId="0" fontId="0" fillId="0" borderId="0" xfId="0" applyFill="1" applyBorder="1" applyAlignment="1">
      <alignment vertical="center"/>
    </xf>
    <xf numFmtId="0" fontId="8" fillId="5" borderId="2" xfId="0" applyFont="1" applyFill="1" applyBorder="1" applyAlignment="1">
      <alignment horizontal="right" vertical="top" wrapText="1"/>
    </xf>
    <xf numFmtId="0" fontId="51" fillId="5" borderId="1" xfId="0" applyFont="1" applyFill="1" applyBorder="1" applyAlignment="1">
      <alignment vertical="top" wrapText="1"/>
    </xf>
    <xf numFmtId="0" fontId="51" fillId="5" borderId="1" xfId="0" applyFont="1" applyFill="1" applyBorder="1" applyAlignment="1">
      <alignment horizontal="left" vertical="top" wrapText="1"/>
    </xf>
    <xf numFmtId="0" fontId="51" fillId="5" borderId="55" xfId="0" applyFont="1" applyFill="1" applyBorder="1" applyAlignment="1">
      <alignment horizontal="center" vertical="center"/>
    </xf>
    <xf numFmtId="0" fontId="0" fillId="5" borderId="55" xfId="0" applyFill="1" applyBorder="1" applyAlignment="1">
      <alignment vertical="center"/>
    </xf>
    <xf numFmtId="0" fontId="8" fillId="5" borderId="3" xfId="0" applyFont="1" applyFill="1" applyBorder="1" applyAlignment="1">
      <alignment horizontal="right" vertical="top" wrapText="1"/>
    </xf>
    <xf numFmtId="0" fontId="0" fillId="5" borderId="1" xfId="0" applyFill="1" applyBorder="1" applyAlignment="1">
      <alignment vertical="top" wrapText="1"/>
    </xf>
    <xf numFmtId="0" fontId="0" fillId="0" borderId="56" xfId="0" applyFill="1" applyBorder="1" applyAlignment="1">
      <alignment vertical="top"/>
    </xf>
    <xf numFmtId="0" fontId="0" fillId="0" borderId="0" xfId="0" applyFill="1" applyBorder="1" applyAlignment="1">
      <alignment vertical="top"/>
    </xf>
    <xf numFmtId="0" fontId="8" fillId="5" borderId="34" xfId="0" applyFont="1" applyFill="1" applyBorder="1" applyAlignment="1">
      <alignment horizontal="right" vertical="top" wrapText="1"/>
    </xf>
    <xf numFmtId="0" fontId="8" fillId="6" borderId="2" xfId="0" applyFont="1" applyFill="1" applyBorder="1" applyAlignment="1">
      <alignment horizontal="center" vertical="top" wrapText="1"/>
    </xf>
    <xf numFmtId="0" fontId="8" fillId="6" borderId="2" xfId="0" applyFont="1" applyFill="1" applyBorder="1" applyAlignment="1">
      <alignment horizontal="right" vertical="top" wrapText="1"/>
    </xf>
    <xf numFmtId="0" fontId="45" fillId="6" borderId="1" xfId="0" applyFont="1" applyFill="1" applyBorder="1" applyAlignment="1">
      <alignment vertical="top" wrapText="1"/>
    </xf>
    <xf numFmtId="0" fontId="45" fillId="6" borderId="1" xfId="0" applyFont="1" applyFill="1" applyBorder="1" applyAlignment="1">
      <alignment horizontal="left" vertical="top" wrapText="1"/>
    </xf>
    <xf numFmtId="0" fontId="0" fillId="6" borderId="1" xfId="0" applyFont="1" applyFill="1" applyBorder="1" applyAlignment="1">
      <alignment vertical="top" wrapText="1"/>
    </xf>
    <xf numFmtId="0" fontId="0" fillId="6" borderId="2" xfId="0" applyFill="1" applyBorder="1" applyAlignment="1">
      <alignment horizontal="center" vertical="center" wrapText="1"/>
    </xf>
    <xf numFmtId="0" fontId="0" fillId="0" borderId="0" xfId="0" applyFill="1" applyAlignment="1">
      <alignment vertical="top"/>
    </xf>
    <xf numFmtId="0" fontId="8" fillId="6" borderId="3" xfId="0" applyFont="1" applyFill="1" applyBorder="1" applyAlignment="1">
      <alignment vertical="top" wrapText="1"/>
    </xf>
    <xf numFmtId="0" fontId="8" fillId="6" borderId="3" xfId="0" applyFont="1" applyFill="1" applyBorder="1" applyAlignment="1">
      <alignment horizontal="right" vertical="top" wrapText="1"/>
    </xf>
    <xf numFmtId="0" fontId="0" fillId="6" borderId="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1" xfId="0" applyFill="1" applyBorder="1" applyAlignment="1">
      <alignment vertical="top" wrapText="1"/>
    </xf>
    <xf numFmtId="0" fontId="0" fillId="6" borderId="1" xfId="0" applyFill="1" applyBorder="1" applyAlignment="1">
      <alignment horizontal="left" vertical="top" wrapText="1"/>
    </xf>
    <xf numFmtId="0" fontId="8" fillId="6" borderId="34" xfId="0" applyFont="1" applyFill="1" applyBorder="1" applyAlignment="1">
      <alignment vertical="top" wrapText="1"/>
    </xf>
    <xf numFmtId="0" fontId="8" fillId="6" borderId="34" xfId="0" applyFont="1" applyFill="1" applyBorder="1" applyAlignment="1">
      <alignment horizontal="right" vertical="top" wrapText="1"/>
    </xf>
    <xf numFmtId="0" fontId="8" fillId="7" borderId="2" xfId="0" applyFont="1" applyFill="1" applyBorder="1" applyAlignment="1">
      <alignment horizontal="right" vertical="top"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0" fontId="0" fillId="7" borderId="1" xfId="0" applyFont="1" applyFill="1" applyBorder="1" applyAlignment="1">
      <alignment vertical="top" wrapText="1"/>
    </xf>
    <xf numFmtId="0" fontId="0" fillId="7" borderId="2" xfId="0" applyFill="1" applyBorder="1" applyAlignment="1">
      <alignment horizontal="center" vertical="center" wrapText="1"/>
    </xf>
    <xf numFmtId="0" fontId="8" fillId="7" borderId="3" xfId="0" applyFont="1" applyFill="1" applyBorder="1" applyAlignment="1">
      <alignment horizontal="right" vertical="top" wrapText="1"/>
    </xf>
    <xf numFmtId="0" fontId="0" fillId="7" borderId="3" xfId="0" applyFill="1" applyBorder="1" applyAlignment="1">
      <alignment horizontal="center" vertical="center" wrapText="1"/>
    </xf>
    <xf numFmtId="0" fontId="0" fillId="7" borderId="34" xfId="0" applyFill="1" applyBorder="1" applyAlignment="1">
      <alignment horizontal="center" vertical="center" wrapText="1"/>
    </xf>
    <xf numFmtId="0" fontId="8" fillId="7" borderId="34" xfId="0" applyFont="1" applyFill="1" applyBorder="1" applyAlignment="1">
      <alignment horizontal="right" vertical="top" wrapText="1"/>
    </xf>
    <xf numFmtId="0" fontId="54" fillId="7" borderId="2" xfId="0" applyFont="1" applyFill="1" applyBorder="1" applyAlignment="1">
      <alignment horizontal="right" vertical="top" wrapText="1"/>
    </xf>
    <xf numFmtId="0" fontId="55" fillId="7" borderId="1" xfId="0" applyFont="1" applyFill="1" applyBorder="1" applyAlignment="1">
      <alignment vertical="top" wrapText="1"/>
    </xf>
    <xf numFmtId="0" fontId="55" fillId="7" borderId="1" xfId="0" applyFont="1" applyFill="1" applyBorder="1" applyAlignment="1">
      <alignment horizontal="left" vertical="top" wrapText="1"/>
    </xf>
    <xf numFmtId="0" fontId="55" fillId="7" borderId="0" xfId="0" applyFont="1" applyFill="1" applyAlignment="1">
      <alignment vertical="center"/>
    </xf>
    <xf numFmtId="0" fontId="55" fillId="0" borderId="0" xfId="0" applyFont="1" applyFill="1" applyAlignment="1">
      <alignment vertical="top"/>
    </xf>
    <xf numFmtId="0" fontId="54" fillId="7" borderId="3" xfId="0" applyFont="1" applyFill="1" applyBorder="1" applyAlignment="1">
      <alignment horizontal="right" vertical="top" wrapText="1"/>
    </xf>
    <xf numFmtId="0" fontId="54" fillId="7" borderId="34" xfId="0" applyFont="1" applyFill="1" applyBorder="1" applyAlignment="1">
      <alignment horizontal="right" vertical="top" wrapText="1"/>
    </xf>
    <xf numFmtId="0" fontId="54" fillId="6" borderId="2" xfId="0" applyFont="1" applyFill="1" applyBorder="1" applyAlignment="1">
      <alignment horizontal="right" vertical="top" wrapText="1"/>
    </xf>
    <xf numFmtId="0" fontId="55" fillId="6" borderId="1" xfId="0" applyFont="1" applyFill="1" applyBorder="1" applyAlignment="1">
      <alignment vertical="top" wrapText="1"/>
    </xf>
    <xf numFmtId="0" fontId="55" fillId="6" borderId="1" xfId="0" applyFont="1" applyFill="1" applyBorder="1" applyAlignment="1">
      <alignment horizontal="left" vertical="top" wrapText="1"/>
    </xf>
    <xf numFmtId="0" fontId="55" fillId="6" borderId="0" xfId="0" applyFont="1" applyFill="1" applyAlignment="1">
      <alignment vertical="center"/>
    </xf>
    <xf numFmtId="0" fontId="54" fillId="6" borderId="3" xfId="0" applyFont="1" applyFill="1" applyBorder="1" applyAlignment="1">
      <alignment horizontal="right" vertical="top" wrapText="1"/>
    </xf>
    <xf numFmtId="0" fontId="54" fillId="6" borderId="34" xfId="0" applyFont="1" applyFill="1" applyBorder="1" applyAlignment="1">
      <alignment horizontal="right" vertical="top" wrapText="1"/>
    </xf>
    <xf numFmtId="0" fontId="46" fillId="6" borderId="2" xfId="0" applyFont="1" applyFill="1" applyBorder="1" applyAlignment="1">
      <alignment horizontal="right" vertical="top" wrapText="1"/>
    </xf>
    <xf numFmtId="0" fontId="0" fillId="6" borderId="1" xfId="0" applyFont="1" applyFill="1" applyBorder="1" applyAlignment="1">
      <alignment horizontal="left" vertical="top" wrapText="1"/>
    </xf>
    <xf numFmtId="0" fontId="0" fillId="6" borderId="0" xfId="0" applyFont="1" applyFill="1" applyAlignment="1">
      <alignment vertical="top" wrapText="1"/>
    </xf>
    <xf numFmtId="0" fontId="57" fillId="0" borderId="0" xfId="0" applyFont="1" applyFill="1" applyAlignment="1">
      <alignment vertical="top"/>
    </xf>
    <xf numFmtId="0" fontId="46" fillId="6" borderId="3" xfId="0" applyFont="1" applyFill="1" applyBorder="1" applyAlignment="1">
      <alignment horizontal="right" vertical="top" wrapText="1"/>
    </xf>
    <xf numFmtId="0" fontId="46" fillId="6" borderId="34" xfId="0" applyFont="1" applyFill="1" applyBorder="1" applyAlignment="1">
      <alignment horizontal="right" vertical="top" wrapText="1"/>
    </xf>
    <xf numFmtId="0" fontId="53" fillId="6" borderId="3" xfId="0" applyFont="1" applyFill="1" applyBorder="1" applyAlignment="1">
      <alignment horizontal="center" vertical="top"/>
    </xf>
    <xf numFmtId="0" fontId="54" fillId="6" borderId="3" xfId="0" applyFont="1" applyFill="1" applyBorder="1" applyAlignment="1">
      <alignment horizontal="center" vertical="top"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55" fillId="6" borderId="0" xfId="0" applyFont="1" applyFill="1" applyAlignment="1">
      <alignment horizontal="right" vertical="top"/>
    </xf>
    <xf numFmtId="0" fontId="8" fillId="7" borderId="2" xfId="0" applyFont="1" applyFill="1" applyBorder="1" applyAlignment="1">
      <alignment vertical="top" wrapText="1"/>
    </xf>
    <xf numFmtId="0" fontId="8" fillId="7" borderId="3" xfId="0" applyFont="1" applyFill="1" applyBorder="1" applyAlignment="1">
      <alignment vertical="top" wrapText="1"/>
    </xf>
    <xf numFmtId="0" fontId="49"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horizontal="right" vertical="top" wrapText="1"/>
    </xf>
    <xf numFmtId="0" fontId="0" fillId="0" borderId="1" xfId="0" applyBorder="1" applyAlignment="1">
      <alignment horizontal="left" vertical="top" wrapText="1"/>
    </xf>
    <xf numFmtId="0" fontId="0" fillId="0" borderId="0" xfId="0" applyAlignment="1">
      <alignment vertical="center"/>
    </xf>
    <xf numFmtId="0" fontId="0" fillId="0" borderId="57"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0"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4" xfId="0" applyBorder="1" applyAlignment="1">
      <alignment horizontal="center"/>
    </xf>
    <xf numFmtId="0" fontId="0" fillId="0" borderId="63" xfId="0" applyBorder="1" applyAlignment="1">
      <alignment horizontal="center"/>
    </xf>
    <xf numFmtId="0" fontId="1" fillId="0" borderId="11" xfId="1103" applyFill="1" applyBorder="1" applyAlignment="1" applyProtection="1">
      <alignment horizontal="center" vertical="center" wrapText="1"/>
    </xf>
    <xf numFmtId="0" fontId="1" fillId="0" borderId="13" xfId="1103" applyFill="1" applyBorder="1" applyAlignment="1" applyProtection="1">
      <alignment horizontal="center" vertical="center" wrapText="1"/>
    </xf>
    <xf numFmtId="0" fontId="1" fillId="0" borderId="15" xfId="1103" applyFill="1" applyBorder="1" applyAlignment="1" applyProtection="1">
      <alignment horizontal="center" vertical="center" wrapText="1"/>
    </xf>
    <xf numFmtId="0" fontId="1" fillId="0" borderId="17" xfId="1103" applyFill="1" applyBorder="1" applyAlignment="1" applyProtection="1">
      <alignment horizontal="center" vertical="center" wrapText="1"/>
    </xf>
    <xf numFmtId="0" fontId="1" fillId="0" borderId="20" xfId="1103" applyFill="1" applyBorder="1" applyAlignment="1" applyProtection="1">
      <alignment horizontal="center" vertical="center" wrapText="1"/>
    </xf>
    <xf numFmtId="0" fontId="16" fillId="0" borderId="64" xfId="0" applyFont="1" applyFill="1" applyBorder="1" applyAlignment="1" applyProtection="1">
      <alignment horizontal="center" vertical="top" wrapText="1"/>
    </xf>
    <xf numFmtId="0" fontId="37" fillId="3" borderId="0" xfId="0" applyFont="1" applyFill="1" applyBorder="1" applyAlignment="1" applyProtection="1">
      <alignment horizontal="center"/>
      <protection locked="0"/>
    </xf>
    <xf numFmtId="0" fontId="23" fillId="3" borderId="0" xfId="0" applyFont="1" applyFill="1" applyBorder="1" applyAlignment="1" applyProtection="1">
      <alignment horizontal="center" vertical="top"/>
      <protection locked="0"/>
    </xf>
    <xf numFmtId="0" fontId="45" fillId="2" borderId="0" xfId="0" applyFont="1" applyFill="1" applyAlignment="1">
      <alignment horizontal="left" vertical="top" wrapText="1"/>
    </xf>
    <xf numFmtId="0" fontId="1" fillId="2" borderId="0" xfId="1103" applyFill="1" applyAlignment="1">
      <alignment horizontal="center" wrapText="1"/>
    </xf>
    <xf numFmtId="0" fontId="45" fillId="2" borderId="0" xfId="0" applyFont="1" applyFill="1" applyAlignment="1">
      <alignment horizontal="left" wrapText="1"/>
    </xf>
    <xf numFmtId="0" fontId="45" fillId="2" borderId="0" xfId="0" applyFont="1" applyFill="1" applyAlignment="1">
      <alignment wrapText="1"/>
    </xf>
    <xf numFmtId="0" fontId="0" fillId="2" borderId="0" xfId="0" applyFill="1" applyAlignment="1">
      <alignment horizontal="center" wrapText="1"/>
    </xf>
    <xf numFmtId="0" fontId="39" fillId="2" borderId="0" xfId="0" applyFont="1" applyFill="1" applyAlignment="1">
      <alignment horizontal="left" vertical="top" wrapText="1"/>
    </xf>
    <xf numFmtId="0" fontId="8" fillId="2" borderId="0" xfId="0" applyFont="1" applyFill="1" applyAlignment="1" applyProtection="1">
      <alignment horizontal="left" wrapText="1"/>
    </xf>
    <xf numFmtId="0" fontId="31" fillId="2" borderId="47" xfId="0" applyFont="1" applyFill="1" applyBorder="1" applyAlignment="1" applyProtection="1">
      <alignment horizontal="left" vertical="center" wrapText="1"/>
    </xf>
    <xf numFmtId="0" fontId="31" fillId="2" borderId="5" xfId="0" applyFont="1" applyFill="1" applyBorder="1" applyAlignment="1" applyProtection="1">
      <alignment horizontal="left" vertical="center" wrapText="1"/>
    </xf>
    <xf numFmtId="0" fontId="39" fillId="2" borderId="0" xfId="0" applyFont="1" applyFill="1" applyAlignment="1" applyProtection="1">
      <alignment horizontal="left" vertical="top" wrapText="1"/>
    </xf>
    <xf numFmtId="0" fontId="32" fillId="2" borderId="52" xfId="0" applyFont="1" applyFill="1" applyBorder="1" applyAlignment="1" applyProtection="1">
      <alignment horizontal="left" vertical="center" wrapText="1"/>
    </xf>
    <xf numFmtId="0" fontId="32" fillId="2" borderId="53" xfId="0" applyFont="1" applyFill="1" applyBorder="1" applyAlignment="1" applyProtection="1">
      <alignment horizontal="left" vertical="center" wrapText="1"/>
    </xf>
    <xf numFmtId="0" fontId="37" fillId="3" borderId="0" xfId="0" applyFont="1" applyFill="1" applyBorder="1" applyAlignment="1" applyProtection="1">
      <alignment horizontal="center"/>
    </xf>
    <xf numFmtId="0" fontId="23" fillId="3" borderId="0" xfId="0" applyFont="1" applyFill="1" applyBorder="1" applyAlignment="1" applyProtection="1">
      <alignment horizontal="center" vertical="top"/>
    </xf>
    <xf numFmtId="0" fontId="31" fillId="2" borderId="49" xfId="0" applyFont="1" applyFill="1" applyBorder="1" applyAlignment="1" applyProtection="1">
      <alignment horizontal="left" vertical="center" wrapText="1"/>
    </xf>
    <xf numFmtId="0" fontId="31" fillId="2" borderId="50" xfId="0" applyFont="1" applyFill="1" applyBorder="1" applyAlignment="1" applyProtection="1">
      <alignment horizontal="left" vertical="center" wrapText="1"/>
    </xf>
    <xf numFmtId="0" fontId="10" fillId="2" borderId="52" xfId="0" applyFont="1" applyFill="1" applyBorder="1" applyAlignment="1" applyProtection="1">
      <alignment horizontal="left" vertical="center" wrapText="1"/>
    </xf>
    <xf numFmtId="0" fontId="10" fillId="2" borderId="53" xfId="0" applyFont="1" applyFill="1" applyBorder="1" applyAlignment="1" applyProtection="1">
      <alignment horizontal="left" vertical="center" wrapText="1"/>
    </xf>
    <xf numFmtId="0" fontId="30" fillId="2" borderId="47" xfId="0" applyFont="1" applyFill="1" applyBorder="1" applyAlignment="1" applyProtection="1">
      <alignment horizontal="left" vertical="center" wrapText="1"/>
    </xf>
    <xf numFmtId="0" fontId="30" fillId="2" borderId="5" xfId="0" applyFont="1" applyFill="1" applyBorder="1" applyAlignment="1" applyProtection="1">
      <alignment horizontal="left" vertical="center" wrapText="1"/>
    </xf>
    <xf numFmtId="0" fontId="4" fillId="2" borderId="0" xfId="0" applyFont="1" applyFill="1" applyAlignment="1" applyProtection="1">
      <alignment horizontal="left" vertical="top" wrapText="1"/>
    </xf>
    <xf numFmtId="0" fontId="30" fillId="2" borderId="49" xfId="0" applyFont="1" applyFill="1" applyBorder="1" applyAlignment="1" applyProtection="1">
      <alignment horizontal="left" vertical="center" wrapText="1"/>
    </xf>
    <xf numFmtId="0" fontId="30" fillId="2" borderId="50" xfId="0" applyFont="1" applyFill="1" applyBorder="1" applyAlignment="1" applyProtection="1">
      <alignment horizontal="left" vertical="center" wrapText="1"/>
    </xf>
    <xf numFmtId="0" fontId="5" fillId="0" borderId="21"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23"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4" xfId="0" applyFill="1" applyBorder="1" applyAlignment="1">
      <alignment horizontal="center" vertical="center" wrapText="1"/>
    </xf>
    <xf numFmtId="0" fontId="7" fillId="0" borderId="21"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0" fillId="0" borderId="21"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5" fillId="0" borderId="21" xfId="0" applyFont="1" applyFill="1" applyBorder="1" applyAlignment="1" applyProtection="1">
      <alignment horizontal="left" vertical="top" wrapText="1"/>
    </xf>
    <xf numFmtId="0" fontId="5" fillId="0" borderId="23" xfId="0" applyFont="1" applyFill="1" applyBorder="1" applyAlignment="1" applyProtection="1">
      <alignment horizontal="left" vertical="top" wrapText="1"/>
    </xf>
    <xf numFmtId="0" fontId="5" fillId="0" borderId="27" xfId="0" applyFont="1" applyFill="1" applyBorder="1" applyAlignment="1" applyProtection="1">
      <alignment horizontal="left" vertical="top" wrapText="1"/>
    </xf>
    <xf numFmtId="0" fontId="5" fillId="0" borderId="26" xfId="0" applyFont="1" applyFill="1" applyBorder="1" applyAlignment="1" applyProtection="1">
      <alignment horizontal="left" vertical="top" wrapText="1"/>
    </xf>
    <xf numFmtId="0" fontId="43" fillId="0" borderId="21" xfId="0" applyFont="1" applyFill="1" applyBorder="1" applyAlignment="1" applyProtection="1">
      <alignment horizontal="center" vertical="center" wrapText="1"/>
    </xf>
    <xf numFmtId="0" fontId="43" fillId="0" borderId="23" xfId="0" applyFont="1" applyFill="1" applyBorder="1" applyAlignment="1" applyProtection="1">
      <alignment horizontal="center" vertical="center" wrapText="1"/>
    </xf>
    <xf numFmtId="0" fontId="43" fillId="0" borderId="26" xfId="0" applyFont="1" applyFill="1" applyBorder="1" applyAlignment="1" applyProtection="1">
      <alignment horizontal="center" vertical="center" wrapText="1"/>
    </xf>
    <xf numFmtId="0" fontId="7" fillId="0" borderId="21"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27" xfId="0" applyFont="1" applyFill="1" applyBorder="1" applyAlignment="1" applyProtection="1">
      <alignment horizontal="left" vertical="top" wrapText="1"/>
    </xf>
    <xf numFmtId="0" fontId="7" fillId="0" borderId="25" xfId="0" applyFont="1" applyFill="1" applyBorder="1" applyAlignment="1" applyProtection="1">
      <alignment horizontal="left" vertical="top" wrapText="1"/>
    </xf>
    <xf numFmtId="0" fontId="7" fillId="0" borderId="26" xfId="0" applyFont="1" applyFill="1" applyBorder="1" applyAlignment="1" applyProtection="1">
      <alignment horizontal="left" vertical="top" wrapText="1"/>
    </xf>
    <xf numFmtId="0" fontId="5" fillId="0" borderId="25" xfId="0" applyFont="1" applyFill="1" applyBorder="1" applyAlignment="1" applyProtection="1">
      <alignment horizontal="left" vertical="top" wrapText="1"/>
    </xf>
    <xf numFmtId="0" fontId="44" fillId="0" borderId="21" xfId="0" applyFont="1" applyFill="1" applyBorder="1" applyAlignment="1" applyProtection="1">
      <alignment horizontal="center" vertical="center"/>
    </xf>
    <xf numFmtId="0" fontId="44" fillId="0" borderId="23" xfId="0" applyFont="1" applyFill="1" applyBorder="1" applyAlignment="1" applyProtection="1">
      <alignment horizontal="center" vertical="center"/>
    </xf>
    <xf numFmtId="0" fontId="44" fillId="0" borderId="27" xfId="0" applyFont="1" applyFill="1" applyBorder="1" applyAlignment="1" applyProtection="1">
      <alignment horizontal="center" vertical="center"/>
    </xf>
    <xf numFmtId="0" fontId="43" fillId="0" borderId="27" xfId="0" applyFont="1" applyFill="1" applyBorder="1" applyAlignment="1" applyProtection="1">
      <alignment horizontal="center" vertical="center" wrapText="1"/>
    </xf>
    <xf numFmtId="0" fontId="43" fillId="0" borderId="25" xfId="0" applyFont="1" applyFill="1" applyBorder="1" applyAlignment="1" applyProtection="1">
      <alignment horizontal="center" vertical="center"/>
    </xf>
    <xf numFmtId="0" fontId="43" fillId="0" borderId="23" xfId="0" applyFont="1" applyFill="1" applyBorder="1" applyAlignment="1" applyProtection="1">
      <alignment horizontal="center" vertical="center"/>
    </xf>
    <xf numFmtId="0" fontId="43" fillId="0" borderId="26" xfId="0" applyFont="1" applyFill="1" applyBorder="1" applyAlignment="1" applyProtection="1">
      <alignment horizontal="center" vertical="center"/>
    </xf>
    <xf numFmtId="0" fontId="36" fillId="3" borderId="0" xfId="0" applyFont="1" applyFill="1" applyBorder="1" applyAlignment="1" applyProtection="1">
      <alignment horizontal="center" vertical="center" wrapText="1"/>
    </xf>
    <xf numFmtId="0" fontId="36" fillId="3" borderId="4" xfId="0" applyFont="1" applyFill="1" applyBorder="1" applyAlignment="1" applyProtection="1">
      <alignment horizontal="center" vertical="center" wrapText="1"/>
    </xf>
    <xf numFmtId="0" fontId="43" fillId="0" borderId="25" xfId="0" applyFont="1" applyFill="1" applyBorder="1" applyAlignment="1" applyProtection="1">
      <alignment horizontal="center" vertical="center" wrapText="1"/>
    </xf>
    <xf numFmtId="0" fontId="44" fillId="0" borderId="25" xfId="0" applyFont="1" applyFill="1" applyBorder="1" applyAlignment="1" applyProtection="1">
      <alignment horizontal="center" vertical="center"/>
    </xf>
    <xf numFmtId="0" fontId="44" fillId="0" borderId="26" xfId="0" applyFont="1" applyFill="1" applyBorder="1" applyAlignment="1" applyProtection="1">
      <alignment horizontal="center" vertical="center"/>
    </xf>
    <xf numFmtId="0" fontId="43" fillId="0" borderId="27" xfId="0" applyFont="1" applyFill="1" applyBorder="1" applyAlignment="1" applyProtection="1">
      <alignment horizontal="center" vertical="center"/>
    </xf>
    <xf numFmtId="0" fontId="43" fillId="0" borderId="21" xfId="0" applyFont="1" applyFill="1" applyBorder="1" applyAlignment="1" applyProtection="1">
      <alignment horizontal="center" vertical="center"/>
    </xf>
    <xf numFmtId="0" fontId="34" fillId="0" borderId="28" xfId="0" applyFont="1" applyFill="1" applyBorder="1" applyAlignment="1" applyProtection="1">
      <alignment horizontal="center" vertical="top" wrapText="1"/>
    </xf>
    <xf numFmtId="0" fontId="34" fillId="0" borderId="29" xfId="0" applyFont="1" applyFill="1" applyBorder="1" applyAlignment="1" applyProtection="1">
      <alignment horizontal="center" vertical="top" wrapText="1"/>
    </xf>
    <xf numFmtId="0" fontId="34" fillId="0" borderId="30" xfId="0" applyFont="1" applyFill="1" applyBorder="1" applyAlignment="1" applyProtection="1">
      <alignment horizontal="center" vertical="top" wrapText="1"/>
    </xf>
    <xf numFmtId="0" fontId="35" fillId="0" borderId="22" xfId="0" applyFont="1" applyFill="1" applyBorder="1" applyAlignment="1" applyProtection="1">
      <alignment horizontal="center" vertical="top" wrapText="1"/>
    </xf>
    <xf numFmtId="0" fontId="35" fillId="0" borderId="23" xfId="0" applyFont="1" applyFill="1" applyBorder="1" applyAlignment="1" applyProtection="1">
      <alignment horizontal="center" vertical="top" wrapText="1"/>
    </xf>
    <xf numFmtId="0" fontId="35" fillId="0" borderId="24" xfId="0" applyFont="1" applyFill="1" applyBorder="1" applyAlignment="1" applyProtection="1">
      <alignment horizontal="center" vertical="top" wrapText="1"/>
    </xf>
    <xf numFmtId="0" fontId="7" fillId="0" borderId="21" xfId="0" applyFont="1" applyFill="1" applyBorder="1" applyAlignment="1" applyProtection="1">
      <alignment vertical="top" wrapText="1"/>
    </xf>
    <xf numFmtId="0" fontId="7" fillId="0" borderId="23" xfId="0" applyFont="1" applyFill="1" applyBorder="1" applyAlignment="1" applyProtection="1">
      <alignment vertical="top" wrapText="1"/>
    </xf>
    <xf numFmtId="0" fontId="7" fillId="0" borderId="27" xfId="0" applyFont="1" applyFill="1" applyBorder="1" applyAlignment="1" applyProtection="1">
      <alignment vertical="top" wrapText="1"/>
    </xf>
    <xf numFmtId="0" fontId="7" fillId="0" borderId="25" xfId="0" applyFont="1" applyFill="1" applyBorder="1" applyAlignment="1" applyProtection="1">
      <alignment vertical="top" wrapText="1"/>
    </xf>
    <xf numFmtId="0" fontId="7" fillId="0" borderId="26" xfId="0" applyFont="1" applyFill="1" applyBorder="1" applyAlignment="1" applyProtection="1">
      <alignment vertical="top" wrapText="1"/>
    </xf>
    <xf numFmtId="0" fontId="31" fillId="2" borderId="36" xfId="0" applyFont="1" applyFill="1" applyBorder="1" applyAlignment="1">
      <alignment horizontal="center" vertical="top" wrapText="1"/>
    </xf>
    <xf numFmtId="0" fontId="31" fillId="2" borderId="45" xfId="0" applyFont="1" applyFill="1" applyBorder="1" applyAlignment="1">
      <alignment horizontal="center" vertical="top" wrapText="1"/>
    </xf>
    <xf numFmtId="0" fontId="31" fillId="2" borderId="39" xfId="0" applyFont="1" applyFill="1" applyBorder="1" applyAlignment="1">
      <alignment horizontal="center" vertical="top" wrapText="1"/>
    </xf>
    <xf numFmtId="0" fontId="3" fillId="2" borderId="0" xfId="0" applyFont="1" applyFill="1" applyAlignment="1">
      <alignment horizontal="center" vertical="center" wrapText="1"/>
    </xf>
    <xf numFmtId="0" fontId="3" fillId="2" borderId="0" xfId="0" applyFont="1" applyFill="1" applyAlignment="1">
      <alignment horizontal="center"/>
    </xf>
    <xf numFmtId="0" fontId="30" fillId="2" borderId="36" xfId="0" applyFont="1" applyFill="1" applyBorder="1" applyAlignment="1">
      <alignment horizontal="center" vertical="top" wrapText="1"/>
    </xf>
    <xf numFmtId="0" fontId="30" fillId="2" borderId="39" xfId="0" applyFont="1" applyFill="1" applyBorder="1" applyAlignment="1">
      <alignment horizontal="center" vertical="top" wrapText="1"/>
    </xf>
    <xf numFmtId="0" fontId="30" fillId="2" borderId="45" xfId="0" applyFont="1" applyFill="1" applyBorder="1" applyAlignment="1">
      <alignment horizontal="center" vertical="top" wrapText="1"/>
    </xf>
    <xf numFmtId="0" fontId="0" fillId="7" borderId="2" xfId="0" applyFill="1" applyBorder="1" applyAlignment="1">
      <alignment horizontal="center" vertical="center" wrapText="1"/>
    </xf>
    <xf numFmtId="0" fontId="0" fillId="7" borderId="3" xfId="0" applyFill="1" applyBorder="1" applyAlignment="1">
      <alignment horizontal="center" vertical="center" wrapText="1"/>
    </xf>
    <xf numFmtId="0" fontId="0" fillId="7" borderId="34" xfId="0" applyFill="1" applyBorder="1" applyAlignment="1">
      <alignment horizontal="center" vertical="center" wrapText="1"/>
    </xf>
    <xf numFmtId="0" fontId="53" fillId="7" borderId="2" xfId="0" applyFont="1" applyFill="1" applyBorder="1" applyAlignment="1">
      <alignment horizontal="center" vertical="top"/>
    </xf>
    <xf numFmtId="0" fontId="53" fillId="7" borderId="3" xfId="0" applyFont="1" applyFill="1" applyBorder="1" applyAlignment="1">
      <alignment horizontal="center" vertical="top"/>
    </xf>
    <xf numFmtId="0" fontId="53" fillId="7" borderId="34" xfId="0" applyFont="1" applyFill="1" applyBorder="1" applyAlignment="1">
      <alignment horizontal="center" vertical="top"/>
    </xf>
    <xf numFmtId="0" fontId="54" fillId="7" borderId="2" xfId="0" applyFont="1" applyFill="1" applyBorder="1" applyAlignment="1">
      <alignment horizontal="center" vertical="top" wrapText="1"/>
    </xf>
    <xf numFmtId="0" fontId="54" fillId="7" borderId="3" xfId="0" applyFont="1" applyFill="1" applyBorder="1" applyAlignment="1">
      <alignment horizontal="center" vertical="top" wrapText="1"/>
    </xf>
    <xf numFmtId="0" fontId="54" fillId="7" borderId="34" xfId="0" applyFont="1" applyFill="1" applyBorder="1" applyAlignment="1">
      <alignment horizontal="center" vertical="top" wrapText="1"/>
    </xf>
    <xf numFmtId="0" fontId="53" fillId="6" borderId="2" xfId="0" applyFont="1" applyFill="1" applyBorder="1" applyAlignment="1">
      <alignment horizontal="center" vertical="top"/>
    </xf>
    <xf numFmtId="0" fontId="53" fillId="6" borderId="3" xfId="0" applyFont="1" applyFill="1" applyBorder="1" applyAlignment="1">
      <alignment horizontal="center" vertical="top"/>
    </xf>
    <xf numFmtId="0" fontId="53" fillId="6" borderId="34" xfId="0" applyFont="1" applyFill="1" applyBorder="1" applyAlignment="1">
      <alignment horizontal="center" vertical="top"/>
    </xf>
    <xf numFmtId="0" fontId="54" fillId="6" borderId="2" xfId="0" applyFont="1" applyFill="1" applyBorder="1" applyAlignment="1">
      <alignment horizontal="center" vertical="top" wrapText="1"/>
    </xf>
    <xf numFmtId="0" fontId="54" fillId="6" borderId="3" xfId="0" applyFont="1" applyFill="1" applyBorder="1" applyAlignment="1">
      <alignment horizontal="center" vertical="top" wrapText="1"/>
    </xf>
    <xf numFmtId="0" fontId="54" fillId="6" borderId="34" xfId="0" applyFont="1" applyFill="1" applyBorder="1" applyAlignment="1">
      <alignment horizontal="center" vertical="top" wrapText="1"/>
    </xf>
    <xf numFmtId="0" fontId="49" fillId="7" borderId="3" xfId="0" applyFont="1" applyFill="1" applyBorder="1" applyAlignment="1">
      <alignment horizontal="center" vertical="top"/>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34" xfId="0" applyFill="1" applyBorder="1" applyAlignment="1">
      <alignment horizontal="center" vertical="center" wrapText="1"/>
    </xf>
    <xf numFmtId="0" fontId="49" fillId="6" borderId="2" xfId="0" applyFont="1" applyFill="1" applyBorder="1" applyAlignment="1">
      <alignment horizontal="center" vertical="top"/>
    </xf>
    <xf numFmtId="0" fontId="49" fillId="6" borderId="3" xfId="0" applyFont="1" applyFill="1" applyBorder="1" applyAlignment="1">
      <alignment horizontal="center" vertical="top"/>
    </xf>
    <xf numFmtId="0" fontId="49" fillId="6" borderId="34" xfId="0" applyFont="1" applyFill="1" applyBorder="1" applyAlignment="1">
      <alignment horizontal="center" vertical="top"/>
    </xf>
    <xf numFmtId="0" fontId="8" fillId="6" borderId="2" xfId="0" applyFont="1" applyFill="1" applyBorder="1" applyAlignment="1">
      <alignment horizontal="center" vertical="top" wrapText="1"/>
    </xf>
    <xf numFmtId="0" fontId="8" fillId="6" borderId="3" xfId="0" applyFont="1" applyFill="1" applyBorder="1" applyAlignment="1">
      <alignment horizontal="center" vertical="top" wrapText="1"/>
    </xf>
    <xf numFmtId="0" fontId="8" fillId="6" borderId="34" xfId="0" applyFont="1" applyFill="1" applyBorder="1" applyAlignment="1">
      <alignment horizontal="center" vertical="top" wrapText="1"/>
    </xf>
    <xf numFmtId="0" fontId="49" fillId="7" borderId="2" xfId="0" applyFont="1" applyFill="1" applyBorder="1" applyAlignment="1">
      <alignment horizontal="center" vertical="top"/>
    </xf>
    <xf numFmtId="0" fontId="49" fillId="7" borderId="34" xfId="0" applyFont="1" applyFill="1" applyBorder="1" applyAlignment="1">
      <alignment horizontal="center" vertical="top"/>
    </xf>
    <xf numFmtId="0" fontId="8" fillId="7" borderId="2" xfId="0" applyFont="1" applyFill="1" applyBorder="1" applyAlignment="1">
      <alignment horizontal="center" vertical="top" wrapText="1"/>
    </xf>
    <xf numFmtId="0" fontId="8" fillId="7" borderId="3" xfId="0" applyFont="1" applyFill="1" applyBorder="1" applyAlignment="1">
      <alignment horizontal="center" vertical="top" wrapText="1"/>
    </xf>
    <xf numFmtId="0" fontId="8" fillId="7" borderId="34" xfId="0" applyFont="1" applyFill="1" applyBorder="1" applyAlignment="1">
      <alignment horizontal="center" vertical="top" wrapText="1"/>
    </xf>
    <xf numFmtId="0" fontId="46" fillId="6" borderId="2" xfId="0" applyFont="1" applyFill="1" applyBorder="1" applyAlignment="1">
      <alignment horizontal="center" vertical="top" wrapText="1"/>
    </xf>
    <xf numFmtId="0" fontId="46" fillId="6" borderId="3" xfId="0" applyFont="1" applyFill="1" applyBorder="1" applyAlignment="1">
      <alignment horizontal="center" vertical="top" wrapText="1"/>
    </xf>
    <xf numFmtId="0" fontId="46" fillId="6" borderId="34" xfId="0" applyFont="1" applyFill="1" applyBorder="1" applyAlignment="1">
      <alignment horizontal="center" vertical="top" wrapText="1"/>
    </xf>
    <xf numFmtId="0" fontId="49" fillId="5" borderId="2" xfId="0" applyFont="1" applyFill="1" applyBorder="1" applyAlignment="1">
      <alignment horizontal="center" vertical="top"/>
    </xf>
    <xf numFmtId="0" fontId="49" fillId="5" borderId="3" xfId="0" applyFont="1" applyFill="1" applyBorder="1" applyAlignment="1">
      <alignment horizontal="center" vertical="top"/>
    </xf>
    <xf numFmtId="0" fontId="49" fillId="5" borderId="34" xfId="0" applyFont="1" applyFill="1" applyBorder="1" applyAlignment="1">
      <alignment horizontal="center" vertical="top"/>
    </xf>
    <xf numFmtId="0" fontId="50" fillId="5" borderId="2" xfId="0" applyFont="1" applyFill="1" applyBorder="1" applyAlignment="1">
      <alignment horizontal="center" vertical="top" wrapText="1"/>
    </xf>
    <xf numFmtId="0" fontId="50" fillId="5" borderId="3" xfId="0" applyFont="1" applyFill="1" applyBorder="1" applyAlignment="1">
      <alignment horizontal="center" vertical="top" wrapText="1"/>
    </xf>
    <xf numFmtId="0" fontId="50" fillId="5" borderId="34" xfId="0" applyFont="1" applyFill="1" applyBorder="1" applyAlignment="1">
      <alignment horizontal="center" vertical="top" wrapText="1"/>
    </xf>
  </cellXfs>
  <cellStyles count="112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cellStyle name="Normal" xfId="0" builtinId="0"/>
  </cellStyles>
  <dxfs count="34">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006100"/>
      </font>
      <fill>
        <patternFill>
          <bgColor rgb="FFC6EFCE"/>
        </patternFill>
      </fill>
    </dxf>
    <dxf>
      <font>
        <color rgb="FF9C6500"/>
      </font>
      <fill>
        <patternFill>
          <bgColor rgb="FFFFEB9C"/>
        </patternFill>
      </fill>
    </dxf>
    <dxf>
      <font>
        <color theme="3" tint="0.59999389629810485"/>
      </font>
      <fill>
        <patternFill patternType="solid">
          <fgColor indexed="64"/>
          <bgColor theme="4" tint="0.79998168889431442"/>
        </patternFill>
      </fill>
    </dxf>
    <dxf>
      <font>
        <color theme="3" tint="0.39997558519241921"/>
      </font>
      <fill>
        <patternFill patternType="solid">
          <fgColor indexed="64"/>
          <bgColor theme="4" tint="0.79998168889431442"/>
        </patternFill>
      </fill>
    </dxf>
    <dxf>
      <font>
        <color theme="3" tint="0.39997558519241921"/>
      </font>
      <fill>
        <patternFill patternType="solid">
          <fgColor indexed="64"/>
          <bgColor theme="4" tint="0.79998168889431442"/>
        </patternFill>
      </fill>
    </dxf>
    <dxf>
      <font>
        <color theme="6" tint="0.59999389629810485"/>
      </font>
      <fill>
        <patternFill patternType="none">
          <fgColor indexed="64"/>
          <bgColor auto="1"/>
        </patternFill>
      </fill>
    </dxf>
    <dxf>
      <font>
        <color rgb="FF9C0006"/>
      </font>
      <fill>
        <patternFill patternType="none">
          <fgColor indexed="64"/>
          <bgColor auto="1"/>
        </patternFill>
      </fill>
    </dxf>
    <dxf>
      <font>
        <color rgb="FF9C0006"/>
      </font>
      <fill>
        <patternFill patternType="none">
          <fgColor indexed="64"/>
          <bgColor auto="1"/>
        </patternFill>
      </fill>
    </dxf>
    <dxf>
      <font>
        <color rgb="FF9C0006"/>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rgb="FF9C0006"/>
      </font>
      <fill>
        <patternFill patternType="none">
          <fgColor indexed="64"/>
          <bgColor auto="1"/>
        </patternFill>
      </fill>
    </dxf>
    <dxf>
      <font>
        <color rgb="FF9C0006"/>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rgb="FF9C0006"/>
      </font>
      <fill>
        <patternFill patternType="none">
          <fgColor indexed="64"/>
          <bgColor auto="1"/>
        </patternFill>
      </fill>
    </dxf>
    <dxf>
      <font>
        <color rgb="FF9C0006"/>
      </font>
      <fill>
        <patternFill patternType="none">
          <fgColor indexed="64"/>
          <bgColor auto="1"/>
        </patternFill>
      </fill>
    </dxf>
    <dxf>
      <font>
        <color rgb="FF9C0006"/>
      </font>
      <fill>
        <patternFill patternType="none">
          <fgColor indexed="64"/>
          <bgColor auto="1"/>
        </patternFill>
      </fill>
    </dxf>
    <dxf>
      <font>
        <color rgb="FF9C0006"/>
      </font>
      <fill>
        <patternFill patternType="none">
          <fgColor indexed="64"/>
          <bgColor auto="1"/>
        </patternFill>
      </fill>
    </dxf>
    <dxf>
      <font>
        <color rgb="FF9C0006"/>
      </font>
      <fill>
        <patternFill patternType="none">
          <fgColor indexed="64"/>
          <bgColor auto="1"/>
        </patternFill>
      </fill>
    </dxf>
    <dxf>
      <font>
        <color theme="0" tint="-0.14999847407452621"/>
      </font>
      <fill>
        <patternFill patternType="none">
          <fgColor indexed="64"/>
          <bgColor auto="1"/>
        </patternFill>
      </fill>
    </dxf>
    <dxf>
      <font>
        <color rgb="FF9C0006"/>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249977111117893"/>
      </font>
      <fill>
        <patternFill patternType="none">
          <fgColor indexed="64"/>
          <bgColor auto="1"/>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theme" Target="theme/theme1.xml"/><Relationship Id="rId1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2</xdr:col>
      <xdr:colOff>1549400</xdr:colOff>
      <xdr:row>1</xdr:row>
      <xdr:rowOff>508000</xdr:rowOff>
    </xdr:to>
    <xdr:pic>
      <xdr:nvPicPr>
        <xdr:cNvPr id="2" name="Picture 1"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787400</xdr:colOff>
      <xdr:row>14</xdr:row>
      <xdr:rowOff>76200</xdr:rowOff>
    </xdr:from>
    <xdr:to>
      <xdr:col>9</xdr:col>
      <xdr:colOff>254000</xdr:colOff>
      <xdr:row>16</xdr:row>
      <xdr:rowOff>63500</xdr:rowOff>
    </xdr:to>
    <xdr:pic>
      <xdr:nvPicPr>
        <xdr:cNvPr id="3" name="Picture 2"/>
        <xdr:cNvPicPr>
          <a:picLocks noChangeAspect="1"/>
        </xdr:cNvPicPr>
      </xdr:nvPicPr>
      <xdr:blipFill>
        <a:blip xmlns:r="http://schemas.openxmlformats.org/officeDocument/2006/relationships" r:embed="rId2"/>
        <a:stretch>
          <a:fillRect/>
        </a:stretch>
      </xdr:blipFill>
      <xdr:spPr>
        <a:xfrm>
          <a:off x="10375900" y="6883400"/>
          <a:ext cx="1117600" cy="39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2</xdr:col>
      <xdr:colOff>1549400</xdr:colOff>
      <xdr:row>1</xdr:row>
      <xdr:rowOff>508000</xdr:rowOff>
    </xdr:to>
    <xdr:pic>
      <xdr:nvPicPr>
        <xdr:cNvPr id="6" name="Picture 5"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127001</xdr:colOff>
      <xdr:row>0</xdr:row>
      <xdr:rowOff>220132</xdr:rowOff>
    </xdr:from>
    <xdr:to>
      <xdr:col>2</xdr:col>
      <xdr:colOff>969434</xdr:colOff>
      <xdr:row>1</xdr:row>
      <xdr:rowOff>512232</xdr:rowOff>
    </xdr:to>
    <xdr:pic>
      <xdr:nvPicPr>
        <xdr:cNvPr id="4" name="Picture 3"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220132"/>
          <a:ext cx="3331633" cy="88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0</xdr:col>
      <xdr:colOff>3454400</xdr:colOff>
      <xdr:row>1</xdr:row>
      <xdr:rowOff>520700</xdr:rowOff>
    </xdr:to>
    <xdr:pic>
      <xdr:nvPicPr>
        <xdr:cNvPr id="2049"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yholsinger/EGI/Projects/FedSM/Phase%201%20Assessment/Phase_1_self_assessment_v5-EGIglob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cess assessment phase 1"/>
      <sheetName val="Technology Assessment"/>
      <sheetName val="Sources"/>
      <sheetName val="Auto assess"/>
      <sheetName val="AutoAssess"/>
      <sheetName val="Process results"/>
      <sheetName val="Technology Results"/>
    </sheetNames>
    <sheetDataSet>
      <sheetData sheetId="0">
        <row r="6">
          <cell r="C6" t="str">
            <v>PR1.1</v>
          </cell>
          <cell r="G6">
            <v>2</v>
          </cell>
        </row>
        <row r="9">
          <cell r="C9" t="str">
            <v>PR1.2</v>
          </cell>
          <cell r="G9">
            <v>2</v>
          </cell>
        </row>
        <row r="12">
          <cell r="C12" t="str">
            <v>PR2.1</v>
          </cell>
          <cell r="G12">
            <v>1</v>
          </cell>
        </row>
        <row r="15">
          <cell r="C15" t="str">
            <v>PR2.2</v>
          </cell>
          <cell r="G15">
            <v>2</v>
          </cell>
        </row>
        <row r="18">
          <cell r="C18" t="str">
            <v>PR2.3</v>
          </cell>
          <cell r="G18">
            <v>2</v>
          </cell>
        </row>
        <row r="21">
          <cell r="C21" t="str">
            <v>PR2.4</v>
          </cell>
          <cell r="G21">
            <v>2</v>
          </cell>
        </row>
        <row r="24">
          <cell r="C24" t="str">
            <v>PR2.5</v>
          </cell>
          <cell r="G24">
            <v>3</v>
          </cell>
        </row>
        <row r="27">
          <cell r="C27" t="str">
            <v>PR3.1</v>
          </cell>
          <cell r="G27">
            <v>2</v>
          </cell>
        </row>
        <row r="30">
          <cell r="C30" t="str">
            <v>PR3.2</v>
          </cell>
          <cell r="G30">
            <v>1</v>
          </cell>
        </row>
        <row r="33">
          <cell r="C33" t="str">
            <v>PR3.3</v>
          </cell>
          <cell r="G33">
            <v>1</v>
          </cell>
        </row>
        <row r="36">
          <cell r="C36" t="str">
            <v>PR4.1</v>
          </cell>
        </row>
        <row r="39">
          <cell r="C39" t="str">
            <v>PR4.2</v>
          </cell>
        </row>
        <row r="42">
          <cell r="C42" t="str">
            <v>PR4.3</v>
          </cell>
        </row>
        <row r="45">
          <cell r="C45" t="str">
            <v>PR5.1</v>
          </cell>
        </row>
        <row r="48">
          <cell r="C48" t="str">
            <v>PR5.2</v>
          </cell>
        </row>
        <row r="51">
          <cell r="C51" t="str">
            <v>PR5.3</v>
          </cell>
        </row>
        <row r="54">
          <cell r="C54" t="str">
            <v>PR6.1</v>
          </cell>
        </row>
        <row r="57">
          <cell r="C57" t="str">
            <v>PR6.2</v>
          </cell>
        </row>
        <row r="60">
          <cell r="C60" t="str">
            <v>PR6.3</v>
          </cell>
        </row>
        <row r="63">
          <cell r="C63" t="str">
            <v>PR6.4</v>
          </cell>
        </row>
        <row r="66">
          <cell r="C66" t="str">
            <v>PR7.1</v>
          </cell>
          <cell r="G66">
            <v>2</v>
          </cell>
        </row>
        <row r="69">
          <cell r="C69" t="str">
            <v>PR7.2</v>
          </cell>
          <cell r="G69">
            <v>1</v>
          </cell>
        </row>
        <row r="72">
          <cell r="C72" t="str">
            <v>PR7.3</v>
          </cell>
          <cell r="G72">
            <v>1</v>
          </cell>
        </row>
        <row r="75">
          <cell r="C75" t="str">
            <v>PR7.4</v>
          </cell>
          <cell r="G75">
            <v>3</v>
          </cell>
        </row>
        <row r="78">
          <cell r="C78" t="str">
            <v>PR7.5</v>
          </cell>
          <cell r="G78">
            <v>1</v>
          </cell>
        </row>
        <row r="81">
          <cell r="C81" t="str">
            <v>PR7.6</v>
          </cell>
          <cell r="G81">
            <v>2</v>
          </cell>
        </row>
        <row r="84">
          <cell r="C84" t="str">
            <v>PR8.1</v>
          </cell>
          <cell r="G84">
            <v>2</v>
          </cell>
        </row>
        <row r="87">
          <cell r="C87" t="str">
            <v>PR8.2</v>
          </cell>
          <cell r="G87">
            <v>3</v>
          </cell>
        </row>
        <row r="90">
          <cell r="C90" t="str">
            <v>PR8.3</v>
          </cell>
          <cell r="G90">
            <v>3</v>
          </cell>
        </row>
        <row r="93">
          <cell r="C93" t="str">
            <v>PR8.4</v>
          </cell>
          <cell r="G93">
            <v>3</v>
          </cell>
        </row>
        <row r="96">
          <cell r="C96" t="str">
            <v>PR9.1</v>
          </cell>
          <cell r="G96">
            <v>3</v>
          </cell>
        </row>
        <row r="99">
          <cell r="C99" t="str">
            <v>PR9.2</v>
          </cell>
          <cell r="G99">
            <v>2</v>
          </cell>
        </row>
        <row r="102">
          <cell r="C102" t="str">
            <v>PR9.3</v>
          </cell>
          <cell r="G102">
            <v>2</v>
          </cell>
        </row>
        <row r="105">
          <cell r="C105" t="str">
            <v>PR9.4</v>
          </cell>
          <cell r="G105">
            <v>2</v>
          </cell>
        </row>
        <row r="108">
          <cell r="C108" t="str">
            <v>PR9.5</v>
          </cell>
          <cell r="G108">
            <v>3</v>
          </cell>
        </row>
        <row r="111">
          <cell r="C111" t="str">
            <v>PR9.6</v>
          </cell>
          <cell r="G111">
            <v>3</v>
          </cell>
        </row>
        <row r="114">
          <cell r="C114" t="str">
            <v>PR9.7</v>
          </cell>
          <cell r="G114">
            <v>3</v>
          </cell>
        </row>
        <row r="117">
          <cell r="C117" t="str">
            <v>PR9.8</v>
          </cell>
          <cell r="G117">
            <v>2</v>
          </cell>
        </row>
        <row r="120">
          <cell r="C120" t="str">
            <v>PR10.1</v>
          </cell>
        </row>
        <row r="123">
          <cell r="C123" t="str">
            <v>PR10.2</v>
          </cell>
        </row>
        <row r="126">
          <cell r="C126" t="str">
            <v>PR10.3</v>
          </cell>
        </row>
        <row r="129">
          <cell r="C129" t="str">
            <v>PR10.4</v>
          </cell>
        </row>
        <row r="132">
          <cell r="C132" t="str">
            <v>PR11.1</v>
          </cell>
        </row>
        <row r="135">
          <cell r="C135" t="str">
            <v>PR11.2</v>
          </cell>
        </row>
        <row r="138">
          <cell r="C138" t="str">
            <v>PR11.3</v>
          </cell>
        </row>
        <row r="141">
          <cell r="C141" t="str">
            <v>PR11.4</v>
          </cell>
        </row>
        <row r="144">
          <cell r="C144" t="str">
            <v>PR11.5</v>
          </cell>
        </row>
        <row r="147">
          <cell r="C147" t="str">
            <v>PR11.6</v>
          </cell>
        </row>
        <row r="150">
          <cell r="C150" t="str">
            <v>PR12.1</v>
          </cell>
        </row>
        <row r="153">
          <cell r="C153" t="str">
            <v>PR12.2</v>
          </cell>
        </row>
        <row r="156">
          <cell r="C156" t="str">
            <v>PR12.3</v>
          </cell>
        </row>
        <row r="159">
          <cell r="C159" t="str">
            <v>PR12.4</v>
          </cell>
        </row>
        <row r="162">
          <cell r="C162" t="str">
            <v>PR12.5</v>
          </cell>
        </row>
        <row r="165">
          <cell r="C165" t="str">
            <v>PR12.6</v>
          </cell>
        </row>
        <row r="168">
          <cell r="C168" t="str">
            <v>PR12.7</v>
          </cell>
        </row>
        <row r="171">
          <cell r="C171" t="str">
            <v>PR13.1</v>
          </cell>
        </row>
        <row r="174">
          <cell r="C174" t="str">
            <v>PR13.2</v>
          </cell>
        </row>
        <row r="177">
          <cell r="C177" t="str">
            <v>PR13.3</v>
          </cell>
        </row>
        <row r="180">
          <cell r="C180" t="str">
            <v>PR13.4</v>
          </cell>
        </row>
        <row r="183">
          <cell r="C183" t="str">
            <v>PR13.5</v>
          </cell>
        </row>
        <row r="186">
          <cell r="C186" t="str">
            <v>PR13.6</v>
          </cell>
        </row>
        <row r="189">
          <cell r="C189" t="str">
            <v>PR14.1</v>
          </cell>
          <cell r="G189">
            <v>3</v>
          </cell>
        </row>
        <row r="192">
          <cell r="C192" t="str">
            <v>PR14.2</v>
          </cell>
          <cell r="G192">
            <v>2</v>
          </cell>
        </row>
        <row r="195">
          <cell r="C195" t="str">
            <v>PR14.3</v>
          </cell>
          <cell r="G195">
            <v>3</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reativecommons.org/licenses/by-nd/4.0/" TargetMode="External"/><Relationship Id="rId4" Type="http://schemas.openxmlformats.org/officeDocument/2006/relationships/hyperlink" Target="http://creativecommons.org/licenses/by-nd/4.0/" TargetMode="External"/><Relationship Id="rId5" Type="http://schemas.openxmlformats.org/officeDocument/2006/relationships/hyperlink" Target="http://creativecommons.org/licenses/by-nd/4.0/" TargetMode="External"/><Relationship Id="rId6" Type="http://schemas.openxmlformats.org/officeDocument/2006/relationships/hyperlink" Target="http://creativecommons.org/licenses/by-nd/4.0/" TargetMode="External"/><Relationship Id="rId7" Type="http://schemas.openxmlformats.org/officeDocument/2006/relationships/drawing" Target="../drawings/drawing1.xml"/><Relationship Id="rId1" Type="http://schemas.openxmlformats.org/officeDocument/2006/relationships/hyperlink" Target="http://creativecommons.org/licenses/by-nd/4.0/" TargetMode="External"/><Relationship Id="rId2" Type="http://schemas.openxmlformats.org/officeDocument/2006/relationships/hyperlink" Target="http://creativecommons.org/licenses/by-nd/4.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0" Type="http://schemas.openxmlformats.org/officeDocument/2006/relationships/hyperlink" Target="https://documents.egi.eu/document/2302" TargetMode="External"/><Relationship Id="rId21" Type="http://schemas.openxmlformats.org/officeDocument/2006/relationships/hyperlink" Target="https://documents.egi.eu/document/2302" TargetMode="External"/><Relationship Id="rId22" Type="http://schemas.openxmlformats.org/officeDocument/2006/relationships/hyperlink" Target="https://documents.egi.eu/document/2302" TargetMode="External"/><Relationship Id="rId23" Type="http://schemas.openxmlformats.org/officeDocument/2006/relationships/hyperlink" Target="https://documents.egi.eu/document/2302" TargetMode="External"/><Relationship Id="rId24" Type="http://schemas.openxmlformats.org/officeDocument/2006/relationships/hyperlink" Target="https://documents.egi.eu/document/2302" TargetMode="External"/><Relationship Id="rId25" Type="http://schemas.openxmlformats.org/officeDocument/2006/relationships/hyperlink" Target="https://wiki.egi.eu/wiki/EGI_Service_Portfolio_Management" TargetMode="External"/><Relationship Id="rId26" Type="http://schemas.openxmlformats.org/officeDocument/2006/relationships/hyperlink" Target="https://wiki.egi.eu/wiki/SPM:_Add_a_new_service_to_the_portfolio" TargetMode="External"/><Relationship Id="rId27" Type="http://schemas.openxmlformats.org/officeDocument/2006/relationships/hyperlink" Target="http://www.egi.eu/community/ngis/" TargetMode="External"/><Relationship Id="rId28" Type="http://schemas.openxmlformats.org/officeDocument/2006/relationships/hyperlink" Target="http://documents.egi.eu/document/2166" TargetMode="External"/><Relationship Id="rId29" Type="http://schemas.openxmlformats.org/officeDocument/2006/relationships/hyperlink" Target="http://goc.egi.eu/" TargetMode="External"/><Relationship Id="rId1" Type="http://schemas.openxmlformats.org/officeDocument/2006/relationships/hyperlink" Target="https://wiki.egi.eu/wiki/Performance" TargetMode="External"/><Relationship Id="rId2" Type="http://schemas.openxmlformats.org/officeDocument/2006/relationships/hyperlink" Target="https://wiki.egi.eu/wiki/SLM:_Negotiate_and_sign_SLA" TargetMode="External"/><Relationship Id="rId3" Type="http://schemas.openxmlformats.org/officeDocument/2006/relationships/hyperlink" Target="http://documents.egi.eu/document/2166" TargetMode="External"/><Relationship Id="rId4" Type="http://schemas.openxmlformats.org/officeDocument/2006/relationships/hyperlink" Target="http://documents.egi.eu/document/2166" TargetMode="External"/><Relationship Id="rId5" Type="http://schemas.openxmlformats.org/officeDocument/2006/relationships/hyperlink" Target="http://documents.egi.eu/document/2170" TargetMode="External"/><Relationship Id="rId30" Type="http://schemas.openxmlformats.org/officeDocument/2006/relationships/hyperlink" Target="https://wiki.egi.eu/wiki/Core_EGI_Activities" TargetMode="External"/><Relationship Id="rId31" Type="http://schemas.openxmlformats.org/officeDocument/2006/relationships/hyperlink" Target="https://wiki.egi.eu/wiki/PROC01" TargetMode="External"/><Relationship Id="rId32" Type="http://schemas.openxmlformats.org/officeDocument/2006/relationships/hyperlink" Target="https://wiki.egi.eu/wiki/PROC01" TargetMode="External"/><Relationship Id="rId9" Type="http://schemas.openxmlformats.org/officeDocument/2006/relationships/hyperlink" Target="https://wiki.egi.eu/wiki/EGI_CSIRT:Main_Page" TargetMode="External"/><Relationship Id="rId6" Type="http://schemas.openxmlformats.org/officeDocument/2006/relationships/hyperlink" Target="http://documents.egi.eu/document/2170" TargetMode="External"/><Relationship Id="rId7" Type="http://schemas.openxmlformats.org/officeDocument/2006/relationships/hyperlink" Target="http://documents.egi.eu/document/2277" TargetMode="External"/><Relationship Id="rId8" Type="http://schemas.openxmlformats.org/officeDocument/2006/relationships/hyperlink" Target="http://www.egi.eu/about/policy/groups/" TargetMode="External"/><Relationship Id="rId33" Type="http://schemas.openxmlformats.org/officeDocument/2006/relationships/hyperlink" Target="https://wiki.egi.eu/wiki/FAQ_GGUS-Waiting-For-PT-Process" TargetMode="External"/><Relationship Id="rId34" Type="http://schemas.openxmlformats.org/officeDocument/2006/relationships/hyperlink" Target="https://wiki.egi.eu/wiki/Tools" TargetMode="External"/><Relationship Id="rId35" Type="http://schemas.openxmlformats.org/officeDocument/2006/relationships/hyperlink" Target="http://ggus.eu/" TargetMode="External"/><Relationship Id="rId36" Type="http://schemas.openxmlformats.org/officeDocument/2006/relationships/hyperlink" Target="https://goc.egi.eu/portal/index.php?Page_Type=NGI&amp;id=4" TargetMode="External"/><Relationship Id="rId10" Type="http://schemas.openxmlformats.org/officeDocument/2006/relationships/hyperlink" Target="https://documents.egi.eu/document/710" TargetMode="External"/><Relationship Id="rId11" Type="http://schemas.openxmlformats.org/officeDocument/2006/relationships/hyperlink" Target="https://wiki.egi.eu/wiki/EGI_CSIRT:Incident_reporting" TargetMode="External"/><Relationship Id="rId12" Type="http://schemas.openxmlformats.org/officeDocument/2006/relationships/hyperlink" Target="https://wiki.egi.eu/wiki/EGI_ITSM" TargetMode="External"/><Relationship Id="rId13" Type="http://schemas.openxmlformats.org/officeDocument/2006/relationships/hyperlink" Target="https://documents.egi.eu/document/2302" TargetMode="External"/><Relationship Id="rId14" Type="http://schemas.openxmlformats.org/officeDocument/2006/relationships/hyperlink" Target="https://wiki.egi.eu/wiki/EGI_ITSM" TargetMode="External"/><Relationship Id="rId15" Type="http://schemas.openxmlformats.org/officeDocument/2006/relationships/hyperlink" Target="https://wiki.egi.eu/wiki/EGI_ITSM" TargetMode="External"/><Relationship Id="rId16" Type="http://schemas.openxmlformats.org/officeDocument/2006/relationships/hyperlink" Target="http://documents.egi.eu/document/2166" TargetMode="External"/><Relationship Id="rId17" Type="http://schemas.openxmlformats.org/officeDocument/2006/relationships/hyperlink" Target="http://www.egi.eu/services/catalogue/" TargetMode="External"/><Relationship Id="rId18" Type="http://schemas.openxmlformats.org/officeDocument/2006/relationships/hyperlink" Target="https://documents.egi.eu/document/2302" TargetMode="External"/><Relationship Id="rId19" Type="http://schemas.openxmlformats.org/officeDocument/2006/relationships/hyperlink" Target="https://wiki.egi.eu/wiki/EGI_ITSM" TargetMode="External"/><Relationship Id="rId37" Type="http://schemas.openxmlformats.org/officeDocument/2006/relationships/hyperlink" Target="https://wiki.egi.eu/wiki/GOCDB" TargetMode="External"/><Relationship Id="rId38" Type="http://schemas.openxmlformats.org/officeDocument/2006/relationships/hyperlink" Target="https://wiki.egi.eu/wiki/EGI_Software_Provisioning" TargetMode="External"/><Relationship Id="rId39" Type="http://schemas.openxmlformats.org/officeDocument/2006/relationships/hyperlink" Target="https://wiki.egi.eu/wiki/Software_release_and_deployment_process" TargetMode="External"/><Relationship Id="rId40"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workbookViewId="0">
      <selection activeCell="B1" sqref="B1"/>
    </sheetView>
  </sheetViews>
  <sheetFormatPr baseColWidth="10" defaultRowHeight="15" x14ac:dyDescent="0"/>
  <cols>
    <col min="1" max="1" width="5.33203125" customWidth="1"/>
    <col min="2" max="2" width="19.6640625" customWidth="1"/>
    <col min="3" max="3" width="42.6640625" customWidth="1"/>
    <col min="5" max="5" width="15.6640625" customWidth="1"/>
    <col min="6" max="6" width="2.83203125" customWidth="1"/>
    <col min="7" max="7" width="28.83203125" customWidth="1"/>
    <col min="11" max="11" width="15.5" customWidth="1"/>
  </cols>
  <sheetData>
    <row r="1" spans="1:11" ht="47" customHeight="1">
      <c r="A1" s="46"/>
      <c r="B1" s="49"/>
      <c r="C1" s="49"/>
      <c r="D1" s="250" t="s">
        <v>403</v>
      </c>
      <c r="E1" s="250"/>
      <c r="F1" s="250"/>
      <c r="G1" s="250"/>
      <c r="H1" s="250"/>
      <c r="I1" s="250"/>
      <c r="J1" s="49"/>
      <c r="K1" s="49"/>
    </row>
    <row r="2" spans="1:11" ht="51" customHeight="1">
      <c r="A2" s="46"/>
      <c r="B2" s="49"/>
      <c r="C2" s="49"/>
      <c r="D2" s="251" t="s">
        <v>548</v>
      </c>
      <c r="E2" s="251"/>
      <c r="F2" s="251"/>
      <c r="G2" s="251"/>
      <c r="H2" s="251"/>
      <c r="I2" s="251"/>
      <c r="J2" s="49"/>
      <c r="K2" s="49"/>
    </row>
    <row r="3" spans="1:11" ht="34" customHeight="1">
      <c r="A3" s="48"/>
      <c r="B3" s="60" t="s">
        <v>550</v>
      </c>
      <c r="C3" s="48"/>
      <c r="D3" s="48"/>
      <c r="E3" s="48"/>
      <c r="F3" s="48"/>
      <c r="G3" s="48"/>
      <c r="H3" s="48"/>
      <c r="I3" s="48"/>
      <c r="J3" s="48"/>
      <c r="K3" s="48"/>
    </row>
    <row r="4" spans="1:11" ht="21" customHeight="1">
      <c r="A4" s="22"/>
      <c r="B4" s="252" t="s">
        <v>551</v>
      </c>
      <c r="C4" s="252"/>
      <c r="D4" s="252"/>
      <c r="E4" s="252"/>
      <c r="F4" s="252"/>
      <c r="G4" s="252"/>
      <c r="H4" s="252"/>
      <c r="I4" s="252"/>
      <c r="J4" s="252"/>
      <c r="K4" s="22"/>
    </row>
    <row r="5" spans="1:11" ht="24" customHeight="1">
      <c r="A5" s="22"/>
      <c r="B5" s="252"/>
      <c r="C5" s="252"/>
      <c r="D5" s="252"/>
      <c r="E5" s="252"/>
      <c r="F5" s="252"/>
      <c r="G5" s="252"/>
      <c r="H5" s="252"/>
      <c r="I5" s="252"/>
      <c r="J5" s="252"/>
      <c r="K5" s="22"/>
    </row>
    <row r="6" spans="1:11" ht="68" customHeight="1">
      <c r="A6" s="22"/>
      <c r="B6" s="254" t="s">
        <v>553</v>
      </c>
      <c r="C6" s="254"/>
      <c r="D6" s="254"/>
      <c r="E6" s="254"/>
      <c r="F6" s="254"/>
      <c r="G6" s="254"/>
      <c r="H6" s="254"/>
      <c r="I6" s="254"/>
      <c r="J6" s="254"/>
      <c r="K6" s="22"/>
    </row>
    <row r="7" spans="1:11" ht="56" customHeight="1">
      <c r="A7" s="22"/>
      <c r="B7" s="254" t="s">
        <v>555</v>
      </c>
      <c r="C7" s="254"/>
      <c r="D7" s="254"/>
      <c r="E7" s="254"/>
      <c r="F7" s="254"/>
      <c r="G7" s="254"/>
      <c r="H7" s="254"/>
      <c r="I7" s="254"/>
      <c r="J7" s="254"/>
      <c r="K7" s="22"/>
    </row>
    <row r="8" spans="1:11" s="30" customFormat="1" ht="44" customHeight="1">
      <c r="A8" s="61"/>
      <c r="B8" s="255" t="s">
        <v>438</v>
      </c>
      <c r="C8" s="255"/>
      <c r="D8" s="255"/>
      <c r="E8" s="255"/>
      <c r="F8" s="255"/>
      <c r="G8" s="255"/>
      <c r="H8" s="255"/>
      <c r="I8" s="255"/>
      <c r="J8" s="255"/>
      <c r="K8" s="62"/>
    </row>
    <row r="9" spans="1:11" s="30" customFormat="1" ht="44" customHeight="1">
      <c r="A9" s="61"/>
      <c r="B9" s="255" t="s">
        <v>556</v>
      </c>
      <c r="C9" s="255"/>
      <c r="D9" s="255"/>
      <c r="E9" s="255"/>
      <c r="F9" s="255"/>
      <c r="G9" s="255"/>
      <c r="H9" s="255"/>
      <c r="I9" s="255"/>
      <c r="J9" s="255"/>
      <c r="K9" s="62"/>
    </row>
    <row r="10" spans="1:11">
      <c r="A10" s="24"/>
      <c r="B10" s="29"/>
      <c r="C10" s="29"/>
      <c r="D10" s="29"/>
      <c r="E10" s="29"/>
      <c r="F10" s="22"/>
      <c r="G10" s="59"/>
      <c r="H10" s="59"/>
      <c r="I10" s="59"/>
      <c r="J10" s="59"/>
      <c r="K10" s="59"/>
    </row>
    <row r="11" spans="1:11">
      <c r="A11" s="26"/>
      <c r="B11" s="29"/>
      <c r="C11" s="29"/>
      <c r="D11" s="29"/>
      <c r="E11" s="29"/>
      <c r="F11" s="22"/>
      <c r="G11" s="22"/>
      <c r="H11" s="257"/>
      <c r="I11" s="257"/>
      <c r="J11" s="257"/>
      <c r="K11" s="257"/>
    </row>
    <row r="12" spans="1:11">
      <c r="A12" s="26"/>
      <c r="B12" s="29"/>
      <c r="C12" s="29"/>
      <c r="D12" s="29"/>
      <c r="E12" s="29"/>
      <c r="F12" s="22"/>
      <c r="G12" s="22"/>
      <c r="H12" s="22"/>
      <c r="I12" s="22"/>
      <c r="J12" s="22"/>
      <c r="K12" s="22"/>
    </row>
    <row r="13" spans="1:11">
      <c r="A13" s="26"/>
      <c r="B13" s="29"/>
      <c r="C13" s="29"/>
      <c r="D13" s="29"/>
      <c r="E13" s="29"/>
      <c r="F13" s="22"/>
      <c r="G13" s="22"/>
      <c r="H13" s="22"/>
      <c r="I13" s="22"/>
      <c r="J13" s="22"/>
      <c r="K13" s="22"/>
    </row>
    <row r="14" spans="1:11">
      <c r="A14" s="26"/>
      <c r="B14" s="29"/>
      <c r="C14" s="29"/>
      <c r="D14" s="29"/>
      <c r="E14" s="29"/>
      <c r="F14" s="22"/>
      <c r="G14" s="22"/>
      <c r="H14" s="22"/>
      <c r="I14" s="22"/>
      <c r="J14" s="22"/>
      <c r="K14" s="22"/>
    </row>
    <row r="15" spans="1:11" ht="16" customHeight="1">
      <c r="A15" s="26"/>
      <c r="B15" s="29"/>
      <c r="C15" s="256" t="s">
        <v>554</v>
      </c>
      <c r="D15" s="29"/>
      <c r="E15" s="29"/>
      <c r="F15" s="22"/>
      <c r="G15" s="253" t="s">
        <v>549</v>
      </c>
      <c r="H15" s="253"/>
      <c r="I15" s="22"/>
      <c r="J15" s="22"/>
      <c r="K15" s="22"/>
    </row>
    <row r="16" spans="1:11" ht="16" customHeight="1">
      <c r="A16" s="26"/>
      <c r="B16" s="29"/>
      <c r="C16" s="256"/>
      <c r="D16" s="29"/>
      <c r="E16" s="29"/>
      <c r="F16" s="22"/>
      <c r="G16" s="253"/>
      <c r="H16" s="253"/>
      <c r="I16" s="22"/>
      <c r="J16" s="22"/>
      <c r="K16" s="22"/>
    </row>
    <row r="17" spans="1:11" ht="15" customHeight="1">
      <c r="A17" s="26"/>
      <c r="B17" s="29"/>
      <c r="C17" s="256"/>
      <c r="D17" s="29"/>
      <c r="E17" s="29"/>
      <c r="F17" s="22"/>
      <c r="G17" s="253"/>
      <c r="H17" s="253"/>
      <c r="I17" s="22"/>
      <c r="J17" s="22"/>
      <c r="K17" s="22"/>
    </row>
    <row r="18" spans="1:11">
      <c r="A18" s="26"/>
      <c r="B18" s="29"/>
      <c r="C18" s="29"/>
      <c r="D18" s="29"/>
      <c r="E18" s="29"/>
      <c r="F18" s="22"/>
      <c r="G18" s="22"/>
      <c r="H18" s="22"/>
      <c r="I18" s="22"/>
      <c r="J18" s="22"/>
      <c r="K18" s="22"/>
    </row>
    <row r="19" spans="1:11">
      <c r="A19" s="47"/>
      <c r="B19" s="29"/>
      <c r="C19" s="29"/>
      <c r="D19" s="29"/>
      <c r="E19" s="29"/>
      <c r="F19" s="22"/>
      <c r="G19" s="22"/>
      <c r="H19" s="22"/>
      <c r="I19" s="22"/>
      <c r="J19" s="22"/>
      <c r="K19" s="22"/>
    </row>
    <row r="20" spans="1:11">
      <c r="A20" s="47"/>
      <c r="B20" s="29"/>
      <c r="C20" s="29"/>
      <c r="D20" s="29"/>
      <c r="E20" s="29"/>
      <c r="F20" s="22"/>
      <c r="G20" s="22"/>
      <c r="H20" s="22"/>
      <c r="I20" s="22"/>
      <c r="J20" s="22"/>
      <c r="K20" s="22"/>
    </row>
    <row r="21" spans="1:11">
      <c r="A21" s="22"/>
      <c r="B21" s="22"/>
      <c r="C21" s="22"/>
      <c r="D21" s="22"/>
      <c r="E21" s="22"/>
      <c r="F21" s="22"/>
      <c r="G21" s="22"/>
      <c r="H21" s="22"/>
      <c r="I21" s="22"/>
      <c r="J21" s="22"/>
      <c r="K21" s="22"/>
    </row>
    <row r="22" spans="1:11" ht="60" customHeight="1">
      <c r="A22" s="22"/>
      <c r="B22" s="22"/>
      <c r="C22" s="22"/>
      <c r="D22" s="22"/>
      <c r="E22" s="22"/>
      <c r="F22" s="22"/>
      <c r="G22" s="22"/>
      <c r="H22" s="22"/>
      <c r="I22" s="22"/>
      <c r="J22" s="22"/>
      <c r="K22" s="22"/>
    </row>
    <row r="23" spans="1:11" ht="20" customHeight="1">
      <c r="B23" s="22"/>
      <c r="C23" s="22"/>
      <c r="D23" s="22"/>
      <c r="E23" s="22"/>
      <c r="F23" s="22"/>
      <c r="G23" s="22"/>
      <c r="H23" s="22"/>
      <c r="I23" s="22"/>
      <c r="J23" s="22"/>
      <c r="K23" s="22"/>
    </row>
    <row r="24" spans="1:11">
      <c r="B24" s="22"/>
      <c r="C24" s="22"/>
      <c r="D24" s="22"/>
      <c r="E24" s="22"/>
      <c r="F24" s="22"/>
      <c r="G24" s="22"/>
      <c r="H24" s="22"/>
      <c r="I24" s="22"/>
      <c r="J24" s="22"/>
      <c r="K24" s="22"/>
    </row>
    <row r="25" spans="1:11" ht="15" customHeight="1">
      <c r="B25" s="22"/>
      <c r="C25" s="22"/>
      <c r="D25" s="22"/>
      <c r="E25" s="22"/>
      <c r="F25" s="22"/>
      <c r="G25" s="22"/>
      <c r="H25" s="22"/>
      <c r="I25" s="22"/>
      <c r="J25" s="22"/>
      <c r="K25" s="22"/>
    </row>
    <row r="26" spans="1:11">
      <c r="B26" s="22"/>
      <c r="C26" s="22"/>
      <c r="D26" s="22"/>
      <c r="E26" s="22"/>
      <c r="F26" s="22"/>
      <c r="G26" s="22"/>
      <c r="H26" s="22"/>
      <c r="I26" s="22"/>
      <c r="J26" s="22"/>
      <c r="K26" s="22"/>
    </row>
    <row r="27" spans="1:11">
      <c r="B27" s="22"/>
      <c r="C27" s="22"/>
      <c r="D27" s="22"/>
      <c r="E27" s="22"/>
      <c r="F27" s="22"/>
      <c r="G27" s="22"/>
      <c r="H27" s="22"/>
      <c r="I27" s="22"/>
      <c r="J27" s="22"/>
      <c r="K27" s="22"/>
    </row>
    <row r="28" spans="1:11">
      <c r="B28" s="22"/>
      <c r="C28" s="22"/>
      <c r="D28" s="22"/>
      <c r="E28" s="22"/>
      <c r="F28" s="22"/>
      <c r="G28" s="22"/>
      <c r="H28" s="22"/>
      <c r="I28" s="22"/>
      <c r="J28" s="22"/>
      <c r="K28" s="22"/>
    </row>
    <row r="45" ht="15" customHeight="1"/>
    <row r="76" ht="15" customHeight="1"/>
  </sheetData>
  <mergeCells count="10">
    <mergeCell ref="D1:I1"/>
    <mergeCell ref="D2:I2"/>
    <mergeCell ref="B4:J5"/>
    <mergeCell ref="G15:H17"/>
    <mergeCell ref="B6:J6"/>
    <mergeCell ref="B8:J8"/>
    <mergeCell ref="C15:C17"/>
    <mergeCell ref="B7:J7"/>
    <mergeCell ref="B9:J9"/>
    <mergeCell ref="H11:K11"/>
  </mergeCells>
  <hyperlinks>
    <hyperlink ref="G15" r:id="rId1"/>
    <hyperlink ref="H15" r:id="rId2" display="http://creativecommons.org/licenses/by-nd/4.0/"/>
    <hyperlink ref="G16" r:id="rId3" display="http://creativecommons.org/licenses/by-nd/4.0/"/>
    <hyperlink ref="H16" r:id="rId4" display="http://creativecommons.org/licenses/by-nd/4.0/"/>
    <hyperlink ref="G17" r:id="rId5" display="http://creativecommons.org/licenses/by-nd/4.0/"/>
    <hyperlink ref="H17" r:id="rId6" display="http://creativecommons.org/licenses/by-nd/4.0/"/>
  </hyperlinks>
  <pageMargins left="0.75" right="0.75" top="1" bottom="1" header="0.5" footer="0.5"/>
  <pageSetup paperSize="9" orientation="portrait" horizontalDpi="4294967292" verticalDpi="4294967292"/>
  <drawing r:id="rId7"/>
  <extLst>
    <ext xmlns:x14="http://schemas.microsoft.com/office/spreadsheetml/2009/9/main" uri="{CCE6A557-97BC-4b89-ADB6-D9C93CAAB3DF}">
      <x14:dataValidations xmlns:xm="http://schemas.microsoft.com/office/excel/2006/main" count="2">
        <x14:dataValidation type="list" allowBlank="1" showInputMessage="1" showErrorMessage="1">
          <x14:formula1>
            <xm:f>Sources!$B$1:$B$5</xm:f>
          </x14:formula1>
          <xm:sqref>E10:E20</xm:sqref>
        </x14:dataValidation>
        <x14:dataValidation type="list" allowBlank="1" showInputMessage="1" showErrorMessage="1">
          <x14:formula1>
            <xm:f>Sources!$B$7:$B$8</xm:f>
          </x14:formula1>
          <xm:sqref>D10:D20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topLeftCell="A10" workbookViewId="0">
      <selection activeCell="E28" sqref="E28"/>
    </sheetView>
  </sheetViews>
  <sheetFormatPr baseColWidth="10" defaultRowHeight="15" x14ac:dyDescent="0"/>
  <cols>
    <col min="1" max="1" width="5.33203125" style="65" customWidth="1"/>
    <col min="2" max="2" width="19.6640625" style="65" customWidth="1"/>
    <col min="3" max="3" width="42.6640625" style="65" customWidth="1"/>
    <col min="4" max="4" width="10.83203125" style="65"/>
    <col min="5" max="5" width="15.6640625" style="65" customWidth="1"/>
    <col min="6" max="6" width="2.83203125" style="65" customWidth="1"/>
    <col min="7" max="7" width="28.83203125" style="65" customWidth="1"/>
    <col min="8" max="10" width="10.83203125" style="65"/>
    <col min="11" max="11" width="15.5" style="65" customWidth="1"/>
    <col min="12" max="12" width="34" style="65" customWidth="1"/>
    <col min="13" max="16384" width="10.83203125" style="65"/>
  </cols>
  <sheetData>
    <row r="1" spans="1:12" ht="47" customHeight="1">
      <c r="A1" s="63"/>
      <c r="B1" s="64"/>
      <c r="C1" s="64"/>
      <c r="D1" s="264" t="s">
        <v>403</v>
      </c>
      <c r="E1" s="264"/>
      <c r="F1" s="264"/>
      <c r="G1" s="264"/>
      <c r="H1" s="264"/>
      <c r="I1" s="264"/>
      <c r="J1" s="64"/>
      <c r="K1" s="64"/>
      <c r="L1" s="63"/>
    </row>
    <row r="2" spans="1:12" ht="51" customHeight="1">
      <c r="A2" s="63"/>
      <c r="B2" s="64"/>
      <c r="C2" s="64"/>
      <c r="D2" s="265" t="s">
        <v>404</v>
      </c>
      <c r="E2" s="265"/>
      <c r="F2" s="265"/>
      <c r="G2" s="265"/>
      <c r="H2" s="265"/>
      <c r="I2" s="265"/>
      <c r="J2" s="64"/>
      <c r="K2" s="64"/>
      <c r="L2" s="63"/>
    </row>
    <row r="3" spans="1:12" ht="34" customHeight="1">
      <c r="A3" s="66"/>
      <c r="B3" s="66"/>
      <c r="C3" s="66"/>
      <c r="D3" s="66"/>
      <c r="E3" s="66"/>
      <c r="F3" s="66"/>
      <c r="G3" s="66"/>
      <c r="H3" s="66"/>
      <c r="I3" s="66"/>
      <c r="J3" s="66"/>
      <c r="K3" s="66"/>
      <c r="L3" s="67"/>
    </row>
    <row r="4" spans="1:12" ht="21" customHeight="1">
      <c r="A4" s="67"/>
      <c r="B4" s="258" t="s">
        <v>419</v>
      </c>
      <c r="C4" s="258"/>
      <c r="D4" s="258"/>
      <c r="E4" s="258"/>
      <c r="F4" s="258"/>
      <c r="G4" s="258"/>
      <c r="H4" s="258"/>
      <c r="I4" s="258"/>
      <c r="J4" s="258"/>
      <c r="K4" s="67"/>
      <c r="L4" s="67"/>
    </row>
    <row r="5" spans="1:12" ht="35" customHeight="1">
      <c r="A5" s="67"/>
      <c r="B5" s="258"/>
      <c r="C5" s="258"/>
      <c r="D5" s="258"/>
      <c r="E5" s="258"/>
      <c r="F5" s="258"/>
      <c r="G5" s="258"/>
      <c r="H5" s="258"/>
      <c r="I5" s="258"/>
      <c r="J5" s="258"/>
      <c r="K5" s="67"/>
      <c r="L5" s="67"/>
    </row>
    <row r="6" spans="1:12" ht="35" customHeight="1">
      <c r="A6" s="67"/>
      <c r="B6" s="258"/>
      <c r="C6" s="258"/>
      <c r="D6" s="258"/>
      <c r="E6" s="258"/>
      <c r="F6" s="258"/>
      <c r="G6" s="258"/>
      <c r="H6" s="258"/>
      <c r="I6" s="258"/>
      <c r="J6" s="258"/>
      <c r="K6" s="67"/>
      <c r="L6" s="67"/>
    </row>
    <row r="7" spans="1:12" ht="48" customHeight="1" thickBot="1">
      <c r="A7" s="67"/>
      <c r="B7" s="68" t="s">
        <v>406</v>
      </c>
      <c r="C7" s="69"/>
      <c r="D7" s="70" t="s">
        <v>392</v>
      </c>
      <c r="E7" s="71" t="s">
        <v>393</v>
      </c>
      <c r="F7" s="72"/>
      <c r="G7" s="72"/>
      <c r="H7" s="67"/>
      <c r="I7" s="67"/>
      <c r="J7" s="67"/>
      <c r="K7" s="67"/>
      <c r="L7" s="67"/>
    </row>
    <row r="8" spans="1:12" ht="15" customHeight="1">
      <c r="A8" s="73"/>
      <c r="B8" s="268" t="s">
        <v>400</v>
      </c>
      <c r="C8" s="269"/>
      <c r="D8" s="74"/>
      <c r="E8" s="75"/>
      <c r="F8" s="67"/>
      <c r="G8" s="272" t="s">
        <v>420</v>
      </c>
      <c r="H8" s="272"/>
      <c r="I8" s="272"/>
      <c r="J8" s="272"/>
      <c r="K8" s="272"/>
      <c r="L8" s="76"/>
    </row>
    <row r="9" spans="1:12" ht="18">
      <c r="A9" s="73"/>
      <c r="B9" s="270" t="s">
        <v>115</v>
      </c>
      <c r="C9" s="271"/>
      <c r="D9" s="83" t="s">
        <v>378</v>
      </c>
      <c r="E9" s="84">
        <v>2</v>
      </c>
      <c r="F9" s="67"/>
      <c r="G9" s="272"/>
      <c r="H9" s="272"/>
      <c r="I9" s="272"/>
      <c r="J9" s="272"/>
      <c r="K9" s="272"/>
      <c r="L9" s="76"/>
    </row>
    <row r="10" spans="1:12" ht="18">
      <c r="A10" s="73"/>
      <c r="B10" s="270" t="s">
        <v>123</v>
      </c>
      <c r="C10" s="271"/>
      <c r="D10" s="83" t="s">
        <v>378</v>
      </c>
      <c r="E10" s="84">
        <v>2</v>
      </c>
      <c r="F10" s="67"/>
      <c r="G10" s="272"/>
      <c r="H10" s="272"/>
      <c r="I10" s="272"/>
      <c r="J10" s="272"/>
      <c r="K10" s="272"/>
      <c r="L10" s="76"/>
    </row>
    <row r="11" spans="1:12" ht="18">
      <c r="A11" s="73"/>
      <c r="B11" s="270" t="s">
        <v>126</v>
      </c>
      <c r="C11" s="271"/>
      <c r="D11" s="83" t="s">
        <v>378</v>
      </c>
      <c r="E11" s="84">
        <v>2</v>
      </c>
      <c r="F11" s="67"/>
      <c r="G11" s="272"/>
      <c r="H11" s="272"/>
      <c r="I11" s="272"/>
      <c r="J11" s="272"/>
      <c r="K11" s="272"/>
      <c r="L11" s="76"/>
    </row>
    <row r="12" spans="1:12" ht="18">
      <c r="A12" s="73"/>
      <c r="B12" s="270" t="s">
        <v>128</v>
      </c>
      <c r="C12" s="271"/>
      <c r="D12" s="83" t="s">
        <v>378</v>
      </c>
      <c r="E12" s="84">
        <v>2</v>
      </c>
      <c r="F12" s="67"/>
      <c r="G12" s="272"/>
      <c r="H12" s="272"/>
      <c r="I12" s="272"/>
      <c r="J12" s="272"/>
      <c r="K12" s="272"/>
      <c r="L12" s="67"/>
    </row>
    <row r="13" spans="1:12" ht="18">
      <c r="A13" s="73"/>
      <c r="B13" s="270" t="s">
        <v>135</v>
      </c>
      <c r="C13" s="271"/>
      <c r="D13" s="83" t="s">
        <v>378</v>
      </c>
      <c r="E13" s="84">
        <v>2</v>
      </c>
      <c r="F13" s="67"/>
      <c r="G13" s="77" t="s">
        <v>399</v>
      </c>
      <c r="H13" s="77"/>
      <c r="I13" s="67"/>
      <c r="J13" s="67"/>
      <c r="K13" s="67"/>
      <c r="L13" s="67"/>
    </row>
    <row r="14" spans="1:12" ht="19" customHeight="1">
      <c r="A14" s="73"/>
      <c r="B14" s="270" t="s">
        <v>138</v>
      </c>
      <c r="C14" s="271"/>
      <c r="D14" s="83" t="s">
        <v>378</v>
      </c>
      <c r="E14" s="84">
        <v>2</v>
      </c>
      <c r="F14" s="67"/>
      <c r="G14" s="78" t="s">
        <v>397</v>
      </c>
      <c r="H14" s="261" t="s">
        <v>398</v>
      </c>
      <c r="I14" s="261"/>
      <c r="J14" s="261"/>
      <c r="K14" s="261"/>
      <c r="L14" s="79"/>
    </row>
    <row r="15" spans="1:12" ht="19" thickBot="1">
      <c r="A15" s="80"/>
      <c r="B15" s="273" t="s">
        <v>190</v>
      </c>
      <c r="C15" s="274"/>
      <c r="D15" s="85" t="s">
        <v>378</v>
      </c>
      <c r="E15" s="86">
        <v>2</v>
      </c>
      <c r="F15" s="67"/>
      <c r="G15" s="67"/>
      <c r="H15" s="261"/>
      <c r="I15" s="261"/>
      <c r="J15" s="261"/>
      <c r="K15" s="261"/>
      <c r="L15" s="67"/>
    </row>
    <row r="16" spans="1:12" ht="18" customHeight="1">
      <c r="A16" s="80"/>
      <c r="B16" s="262" t="s">
        <v>401</v>
      </c>
      <c r="C16" s="263"/>
      <c r="D16" s="87"/>
      <c r="E16" s="88"/>
      <c r="F16" s="67"/>
      <c r="G16" s="81" t="s">
        <v>394</v>
      </c>
      <c r="H16" s="261" t="s">
        <v>408</v>
      </c>
      <c r="I16" s="261"/>
      <c r="J16" s="261"/>
      <c r="K16" s="261"/>
      <c r="L16" s="79"/>
    </row>
    <row r="17" spans="1:12" ht="18">
      <c r="A17" s="80"/>
      <c r="B17" s="259" t="s">
        <v>191</v>
      </c>
      <c r="C17" s="260"/>
      <c r="D17" s="83" t="s">
        <v>378</v>
      </c>
      <c r="E17" s="84">
        <v>2</v>
      </c>
      <c r="F17" s="67"/>
      <c r="G17" s="67"/>
      <c r="H17" s="261"/>
      <c r="I17" s="261"/>
      <c r="J17" s="261"/>
      <c r="K17" s="261"/>
      <c r="L17" s="67"/>
    </row>
    <row r="18" spans="1:12" ht="18" customHeight="1">
      <c r="A18" s="80"/>
      <c r="B18" s="259" t="s">
        <v>192</v>
      </c>
      <c r="C18" s="260"/>
      <c r="D18" s="83" t="s">
        <v>378</v>
      </c>
      <c r="E18" s="84">
        <v>3</v>
      </c>
      <c r="F18" s="67"/>
      <c r="G18" s="81" t="s">
        <v>395</v>
      </c>
      <c r="H18" s="261" t="s">
        <v>421</v>
      </c>
      <c r="I18" s="261"/>
      <c r="J18" s="261"/>
      <c r="K18" s="261"/>
      <c r="L18" s="67"/>
    </row>
    <row r="19" spans="1:12" ht="15" customHeight="1">
      <c r="A19" s="80"/>
      <c r="B19" s="259" t="s">
        <v>193</v>
      </c>
      <c r="C19" s="260"/>
      <c r="D19" s="83" t="s">
        <v>378</v>
      </c>
      <c r="E19" s="84">
        <v>2</v>
      </c>
      <c r="F19" s="67"/>
      <c r="G19" s="67"/>
      <c r="H19" s="261"/>
      <c r="I19" s="261"/>
      <c r="J19" s="261"/>
      <c r="K19" s="261"/>
      <c r="L19" s="79"/>
    </row>
    <row r="20" spans="1:12" ht="18">
      <c r="A20" s="80"/>
      <c r="B20" s="259" t="s">
        <v>194</v>
      </c>
      <c r="C20" s="260"/>
      <c r="D20" s="83" t="s">
        <v>378</v>
      </c>
      <c r="E20" s="84">
        <v>1</v>
      </c>
      <c r="F20" s="67"/>
      <c r="G20" s="81" t="s">
        <v>396</v>
      </c>
      <c r="H20" s="261" t="s">
        <v>407</v>
      </c>
      <c r="I20" s="261"/>
      <c r="J20" s="261"/>
      <c r="K20" s="261"/>
      <c r="L20" s="79"/>
    </row>
    <row r="21" spans="1:12" ht="18">
      <c r="A21" s="80"/>
      <c r="B21" s="259" t="s">
        <v>195</v>
      </c>
      <c r="C21" s="260"/>
      <c r="D21" s="83" t="s">
        <v>378</v>
      </c>
      <c r="E21" s="84">
        <v>1</v>
      </c>
      <c r="F21" s="67"/>
      <c r="G21" s="67"/>
      <c r="H21" s="261"/>
      <c r="I21" s="261"/>
      <c r="J21" s="261"/>
      <c r="K21" s="261"/>
      <c r="L21" s="67"/>
    </row>
    <row r="22" spans="1:12" ht="18">
      <c r="A22" s="80"/>
      <c r="B22" s="259" t="s">
        <v>196</v>
      </c>
      <c r="C22" s="260"/>
      <c r="D22" s="83" t="s">
        <v>378</v>
      </c>
      <c r="E22" s="84">
        <v>2</v>
      </c>
      <c r="F22" s="67"/>
      <c r="G22" s="67"/>
      <c r="H22" s="67"/>
      <c r="I22" s="67"/>
      <c r="J22" s="67"/>
      <c r="K22" s="67"/>
      <c r="L22" s="67"/>
    </row>
    <row r="23" spans="1:12" ht="18">
      <c r="A23" s="80"/>
      <c r="B23" s="259" t="s">
        <v>197</v>
      </c>
      <c r="C23" s="260"/>
      <c r="D23" s="83" t="s">
        <v>378</v>
      </c>
      <c r="E23" s="84">
        <v>2</v>
      </c>
      <c r="F23" s="67"/>
      <c r="G23" s="67"/>
      <c r="H23" s="67"/>
      <c r="I23" s="67"/>
      <c r="J23" s="67"/>
      <c r="K23" s="67"/>
      <c r="L23" s="67"/>
    </row>
    <row r="24" spans="1:12" ht="18">
      <c r="A24" s="80"/>
      <c r="B24" s="259" t="s">
        <v>198</v>
      </c>
      <c r="C24" s="260"/>
      <c r="D24" s="83" t="s">
        <v>378</v>
      </c>
      <c r="E24" s="84">
        <v>1</v>
      </c>
      <c r="F24" s="67"/>
      <c r="G24" s="67"/>
      <c r="H24" s="67"/>
      <c r="I24" s="67"/>
      <c r="J24" s="67"/>
      <c r="K24" s="67"/>
      <c r="L24" s="67"/>
    </row>
    <row r="25" spans="1:12" ht="18">
      <c r="A25" s="80"/>
      <c r="B25" s="259" t="s">
        <v>199</v>
      </c>
      <c r="C25" s="260"/>
      <c r="D25" s="83" t="s">
        <v>378</v>
      </c>
      <c r="E25" s="84">
        <v>3</v>
      </c>
      <c r="F25" s="67"/>
      <c r="G25" s="67"/>
      <c r="H25" s="67"/>
      <c r="I25" s="67"/>
      <c r="J25" s="67"/>
      <c r="K25" s="67"/>
      <c r="L25" s="67"/>
    </row>
    <row r="26" spans="1:12" ht="18">
      <c r="A26" s="80"/>
      <c r="B26" s="259" t="s">
        <v>200</v>
      </c>
      <c r="C26" s="260"/>
      <c r="D26" s="83" t="s">
        <v>378</v>
      </c>
      <c r="E26" s="84">
        <v>1</v>
      </c>
      <c r="F26" s="67"/>
      <c r="G26" s="67"/>
      <c r="H26" s="67"/>
      <c r="I26" s="67"/>
      <c r="J26" s="67"/>
      <c r="K26" s="67"/>
      <c r="L26" s="67"/>
    </row>
    <row r="27" spans="1:12" ht="18">
      <c r="A27" s="80"/>
      <c r="B27" s="259" t="s">
        <v>201</v>
      </c>
      <c r="C27" s="260"/>
      <c r="D27" s="83" t="s">
        <v>378</v>
      </c>
      <c r="E27" s="84">
        <v>1</v>
      </c>
      <c r="F27" s="67"/>
      <c r="G27" s="67"/>
      <c r="H27" s="67"/>
      <c r="I27" s="67"/>
      <c r="J27" s="67"/>
      <c r="K27" s="67"/>
      <c r="L27" s="67"/>
    </row>
    <row r="28" spans="1:12" ht="18">
      <c r="A28" s="80"/>
      <c r="B28" s="259" t="s">
        <v>202</v>
      </c>
      <c r="C28" s="260"/>
      <c r="D28" s="83" t="s">
        <v>378</v>
      </c>
      <c r="E28" s="84">
        <v>3</v>
      </c>
      <c r="F28" s="67"/>
      <c r="G28" s="67"/>
      <c r="H28" s="67"/>
      <c r="I28" s="67"/>
      <c r="J28" s="67"/>
      <c r="K28" s="67"/>
      <c r="L28" s="67"/>
    </row>
    <row r="29" spans="1:12" ht="18">
      <c r="A29" s="82"/>
      <c r="B29" s="259" t="s">
        <v>203</v>
      </c>
      <c r="C29" s="260"/>
      <c r="D29" s="83" t="s">
        <v>378</v>
      </c>
      <c r="E29" s="84">
        <v>1</v>
      </c>
      <c r="F29" s="67"/>
      <c r="G29" s="67"/>
      <c r="H29" s="67"/>
      <c r="I29" s="67"/>
      <c r="J29" s="67"/>
      <c r="K29" s="67"/>
      <c r="L29" s="67"/>
    </row>
    <row r="30" spans="1:12" ht="19" thickBot="1">
      <c r="A30" s="82"/>
      <c r="B30" s="266" t="s">
        <v>204</v>
      </c>
      <c r="C30" s="267"/>
      <c r="D30" s="85" t="s">
        <v>378</v>
      </c>
      <c r="E30" s="86">
        <v>2</v>
      </c>
      <c r="F30" s="67"/>
      <c r="G30" s="67"/>
      <c r="H30" s="67"/>
      <c r="I30" s="67"/>
      <c r="J30" s="67"/>
      <c r="K30" s="67"/>
      <c r="L30" s="67"/>
    </row>
    <row r="31" spans="1:12">
      <c r="A31" s="67"/>
      <c r="B31" s="67"/>
      <c r="C31" s="67"/>
      <c r="D31" s="67"/>
      <c r="E31" s="67"/>
      <c r="F31" s="67"/>
      <c r="G31" s="67"/>
      <c r="H31" s="67"/>
      <c r="I31" s="67"/>
      <c r="J31" s="67"/>
      <c r="K31" s="67"/>
      <c r="L31" s="67"/>
    </row>
    <row r="32" spans="1:12" ht="60" customHeight="1">
      <c r="A32" s="67"/>
      <c r="B32" s="67"/>
      <c r="C32" s="67"/>
      <c r="D32" s="67"/>
      <c r="E32" s="67"/>
      <c r="F32" s="67"/>
      <c r="G32" s="67"/>
      <c r="H32" s="67"/>
      <c r="I32" s="67"/>
      <c r="J32" s="67"/>
      <c r="K32" s="67"/>
      <c r="L32" s="67"/>
    </row>
    <row r="33" spans="2:12" ht="20" customHeight="1">
      <c r="B33" s="67"/>
      <c r="C33" s="67"/>
      <c r="D33" s="67"/>
      <c r="E33" s="67"/>
      <c r="F33" s="67"/>
      <c r="G33" s="67"/>
      <c r="H33" s="67"/>
      <c r="I33" s="67"/>
      <c r="J33" s="67"/>
      <c r="K33" s="67"/>
      <c r="L33" s="67"/>
    </row>
    <row r="34" spans="2:12">
      <c r="B34" s="67"/>
      <c r="C34" s="67"/>
      <c r="D34" s="67"/>
      <c r="E34" s="67"/>
      <c r="F34" s="67"/>
      <c r="G34" s="67"/>
      <c r="H34" s="67"/>
      <c r="I34" s="67"/>
      <c r="J34" s="67"/>
      <c r="K34" s="67"/>
      <c r="L34" s="67"/>
    </row>
    <row r="35" spans="2:12" ht="15" customHeight="1">
      <c r="B35" s="67"/>
      <c r="C35" s="67"/>
      <c r="D35" s="67"/>
      <c r="E35" s="67"/>
      <c r="F35" s="67"/>
      <c r="G35" s="67"/>
      <c r="H35" s="67"/>
      <c r="I35" s="67"/>
      <c r="J35" s="67"/>
      <c r="K35" s="67"/>
      <c r="L35" s="67"/>
    </row>
    <row r="36" spans="2:12">
      <c r="B36" s="67"/>
      <c r="C36" s="67"/>
      <c r="D36" s="67"/>
      <c r="E36" s="67"/>
      <c r="F36" s="67"/>
      <c r="G36" s="67"/>
      <c r="H36" s="67"/>
      <c r="I36" s="67"/>
      <c r="J36" s="67"/>
      <c r="K36" s="67"/>
      <c r="L36" s="67"/>
    </row>
    <row r="37" spans="2:12">
      <c r="B37" s="67"/>
      <c r="C37" s="67"/>
      <c r="D37" s="67"/>
      <c r="E37" s="67"/>
      <c r="F37" s="67"/>
      <c r="G37" s="67"/>
      <c r="H37" s="67"/>
      <c r="I37" s="67"/>
      <c r="J37" s="67"/>
      <c r="K37" s="67"/>
      <c r="L37" s="67"/>
    </row>
    <row r="38" spans="2:12">
      <c r="B38" s="67"/>
      <c r="C38" s="67"/>
      <c r="D38" s="67"/>
      <c r="E38" s="67"/>
      <c r="F38" s="67"/>
      <c r="G38" s="67"/>
      <c r="H38" s="67"/>
      <c r="I38" s="67"/>
      <c r="J38" s="67"/>
      <c r="K38" s="67"/>
      <c r="L38" s="67"/>
    </row>
    <row r="55" ht="15" customHeight="1"/>
    <row r="86" ht="15" customHeight="1"/>
  </sheetData>
  <mergeCells count="32">
    <mergeCell ref="B28:C28"/>
    <mergeCell ref="D1:I1"/>
    <mergeCell ref="D2:I2"/>
    <mergeCell ref="B29:C29"/>
    <mergeCell ref="B30:C30"/>
    <mergeCell ref="H16:K17"/>
    <mergeCell ref="B4:J5"/>
    <mergeCell ref="B8:C8"/>
    <mergeCell ref="B9:C9"/>
    <mergeCell ref="B10:C10"/>
    <mergeCell ref="B11:C11"/>
    <mergeCell ref="G8:K12"/>
    <mergeCell ref="B12:C12"/>
    <mergeCell ref="B13:C13"/>
    <mergeCell ref="B14:C14"/>
    <mergeCell ref="B15:C15"/>
    <mergeCell ref="B23:C23"/>
    <mergeCell ref="B24:C24"/>
    <mergeCell ref="B25:C25"/>
    <mergeCell ref="B26:C26"/>
    <mergeCell ref="B27:C27"/>
    <mergeCell ref="B6:J6"/>
    <mergeCell ref="B21:C21"/>
    <mergeCell ref="B22:C22"/>
    <mergeCell ref="H18:K19"/>
    <mergeCell ref="H20:K21"/>
    <mergeCell ref="H14:K15"/>
    <mergeCell ref="B16:C16"/>
    <mergeCell ref="B17:C17"/>
    <mergeCell ref="B18:C18"/>
    <mergeCell ref="B19:C19"/>
    <mergeCell ref="B20:C20"/>
  </mergeCells>
  <conditionalFormatting sqref="E9:E15 E17:E30">
    <cfRule type="expression" dxfId="33" priority="1">
      <formula>$D9="No"</formula>
    </cfRule>
  </conditionalFormatting>
  <pageMargins left="0.75" right="0.75" top="1" bottom="1" header="0.5" footer="0.5"/>
  <pageSetup paperSize="9" orientation="portrait" horizontalDpi="4294967292" verticalDpi="4294967292"/>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Sources!$B$7:$B$8</xm:f>
          </x14:formula1>
          <xm:sqref>D9:D15 D17:D30</xm:sqref>
        </x14:dataValidation>
        <x14:dataValidation type="list" allowBlank="1" showInputMessage="1" showErrorMessage="1">
          <x14:formula1>
            <xm:f>Sources!$B$1:$B$5</xm:f>
          </x14:formula1>
          <xm:sqref>E9:E15 E17:E30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5"/>
  <sheetViews>
    <sheetView zoomScale="85" zoomScaleNormal="85" zoomScalePageLayoutView="85" workbookViewId="0">
      <pane ySplit="3" topLeftCell="A4" activePane="bottomLeft" state="frozenSplit"/>
      <selection pane="bottomLeft" activeCell="F248" sqref="F248"/>
    </sheetView>
  </sheetViews>
  <sheetFormatPr baseColWidth="10" defaultColWidth="11" defaultRowHeight="18" x14ac:dyDescent="0"/>
  <cols>
    <col min="1" max="1" width="18.83203125" style="159" customWidth="1"/>
    <col min="2" max="3" width="13.83203125" style="159" customWidth="1"/>
    <col min="4" max="4" width="41" style="160" customWidth="1"/>
    <col min="5" max="5" width="14.5" style="161" customWidth="1"/>
    <col min="6" max="6" width="80.1640625" style="160" customWidth="1"/>
    <col min="7" max="7" width="14" style="162" customWidth="1"/>
    <col min="8" max="8" width="40.33203125" style="163" customWidth="1"/>
    <col min="9" max="9" width="31.33203125" style="163" customWidth="1"/>
    <col min="10" max="10" width="17.33203125" style="8" customWidth="1"/>
    <col min="11" max="11" width="14.6640625" style="8" customWidth="1"/>
    <col min="12" max="12" width="16.83203125" style="8" customWidth="1"/>
    <col min="13" max="13" width="24" style="8" customWidth="1"/>
    <col min="14" max="14" width="11" style="8" hidden="1" customWidth="1"/>
    <col min="15" max="15" width="11" style="8" customWidth="1"/>
    <col min="16" max="16384" width="11" style="8"/>
  </cols>
  <sheetData>
    <row r="1" spans="1:14" customFormat="1" ht="47" customHeight="1">
      <c r="A1" s="63"/>
      <c r="B1" s="64"/>
      <c r="C1" s="64"/>
      <c r="D1" s="264" t="s">
        <v>403</v>
      </c>
      <c r="E1" s="264"/>
      <c r="F1" s="264"/>
      <c r="G1" s="89"/>
      <c r="H1" s="312" t="s">
        <v>402</v>
      </c>
      <c r="I1" s="89"/>
      <c r="J1" s="49"/>
      <c r="K1" s="49"/>
      <c r="L1" s="46"/>
    </row>
    <row r="2" spans="1:14" customFormat="1" ht="51" customHeight="1" thickBot="1">
      <c r="A2" s="63"/>
      <c r="B2" s="64"/>
      <c r="C2" s="64"/>
      <c r="D2" s="265" t="s">
        <v>405</v>
      </c>
      <c r="E2" s="265"/>
      <c r="F2" s="265"/>
      <c r="G2" s="90"/>
      <c r="H2" s="313"/>
      <c r="I2" s="90"/>
      <c r="J2" s="49"/>
      <c r="K2" s="49"/>
      <c r="L2" s="46"/>
    </row>
    <row r="3" spans="1:14" s="9" customFormat="1" ht="55" thickBot="1">
      <c r="A3" s="91" t="s">
        <v>292</v>
      </c>
      <c r="B3" s="92" t="s">
        <v>287</v>
      </c>
      <c r="C3" s="92" t="s">
        <v>288</v>
      </c>
      <c r="D3" s="92" t="s">
        <v>113</v>
      </c>
      <c r="E3" s="93" t="s">
        <v>0</v>
      </c>
      <c r="F3" s="92" t="s">
        <v>552</v>
      </c>
      <c r="G3" s="92" t="s">
        <v>422</v>
      </c>
      <c r="H3" s="92" t="s">
        <v>289</v>
      </c>
      <c r="I3" s="94" t="s">
        <v>114</v>
      </c>
      <c r="N3" s="8"/>
    </row>
    <row r="4" spans="1:14" ht="31" customHeight="1" thickBot="1">
      <c r="A4" s="319" t="s">
        <v>400</v>
      </c>
      <c r="B4" s="320"/>
      <c r="C4" s="320"/>
      <c r="D4" s="320"/>
      <c r="E4" s="320"/>
      <c r="F4" s="320"/>
      <c r="G4" s="320"/>
      <c r="H4" s="320"/>
      <c r="I4" s="321"/>
    </row>
    <row r="5" spans="1:14" ht="95" customHeight="1">
      <c r="A5" s="95" t="s">
        <v>115</v>
      </c>
      <c r="B5" s="96" t="s">
        <v>370</v>
      </c>
      <c r="C5" s="97" t="s">
        <v>116</v>
      </c>
      <c r="D5" s="328" t="s">
        <v>117</v>
      </c>
      <c r="E5" s="98" t="s">
        <v>118</v>
      </c>
      <c r="F5" s="99" t="s">
        <v>439</v>
      </c>
      <c r="G5" s="309">
        <v>3</v>
      </c>
      <c r="H5" s="279" t="s">
        <v>788</v>
      </c>
      <c r="I5" s="244" t="s">
        <v>787</v>
      </c>
      <c r="N5" s="13" t="str">
        <f>'2. Process scope &amp; goals'!D9</f>
        <v>Yes</v>
      </c>
    </row>
    <row r="6" spans="1:14" ht="83" customHeight="1">
      <c r="A6" s="101" t="s">
        <v>115</v>
      </c>
      <c r="B6" s="102" t="s">
        <v>371</v>
      </c>
      <c r="C6" s="103" t="s">
        <v>116</v>
      </c>
      <c r="D6" s="326"/>
      <c r="E6" s="104" t="s">
        <v>286</v>
      </c>
      <c r="F6" s="105" t="s">
        <v>440</v>
      </c>
      <c r="G6" s="310"/>
      <c r="H6" s="280"/>
      <c r="I6" s="245" t="s">
        <v>786</v>
      </c>
      <c r="N6" s="8" t="str">
        <f>N5</f>
        <v>Yes</v>
      </c>
    </row>
    <row r="7" spans="1:14" ht="111" customHeight="1">
      <c r="A7" s="107" t="s">
        <v>115</v>
      </c>
      <c r="B7" s="108" t="s">
        <v>371</v>
      </c>
      <c r="C7" s="109" t="s">
        <v>116</v>
      </c>
      <c r="D7" s="329"/>
      <c r="E7" s="110" t="s">
        <v>16</v>
      </c>
      <c r="F7" s="111" t="s">
        <v>441</v>
      </c>
      <c r="G7" s="311"/>
      <c r="H7" s="281"/>
      <c r="I7" s="112"/>
      <c r="N7" s="8" t="str">
        <f>N5</f>
        <v>Yes</v>
      </c>
    </row>
    <row r="8" spans="1:14" ht="62" customHeight="1">
      <c r="A8" s="113" t="s">
        <v>115</v>
      </c>
      <c r="B8" s="114" t="s">
        <v>372</v>
      </c>
      <c r="C8" s="115" t="s">
        <v>119</v>
      </c>
      <c r="D8" s="325" t="s">
        <v>120</v>
      </c>
      <c r="E8" s="116" t="s">
        <v>295</v>
      </c>
      <c r="F8" s="117" t="s">
        <v>300</v>
      </c>
      <c r="G8" s="318">
        <v>3</v>
      </c>
      <c r="H8" s="285" t="s">
        <v>790</v>
      </c>
      <c r="I8" s="247" t="s">
        <v>789</v>
      </c>
      <c r="N8" s="8" t="str">
        <f>N5</f>
        <v>Yes</v>
      </c>
    </row>
    <row r="9" spans="1:14" ht="60">
      <c r="A9" s="101" t="s">
        <v>115</v>
      </c>
      <c r="B9" s="102" t="s">
        <v>373</v>
      </c>
      <c r="C9" s="119" t="s">
        <v>330</v>
      </c>
      <c r="D9" s="326"/>
      <c r="E9" s="104" t="s">
        <v>296</v>
      </c>
      <c r="F9" s="105" t="s">
        <v>301</v>
      </c>
      <c r="G9" s="310"/>
      <c r="H9" s="280"/>
      <c r="I9" s="106"/>
      <c r="N9" s="8" t="str">
        <f>N5</f>
        <v>Yes</v>
      </c>
    </row>
    <row r="10" spans="1:14" ht="83" customHeight="1" thickBot="1">
      <c r="A10" s="120" t="s">
        <v>115</v>
      </c>
      <c r="B10" s="121" t="s">
        <v>373</v>
      </c>
      <c r="C10" s="122" t="s">
        <v>331</v>
      </c>
      <c r="D10" s="327"/>
      <c r="E10" s="123" t="s">
        <v>291</v>
      </c>
      <c r="F10" s="124" t="s">
        <v>302</v>
      </c>
      <c r="G10" s="317"/>
      <c r="H10" s="286"/>
      <c r="I10" s="125"/>
      <c r="N10" s="8" t="str">
        <f>N5</f>
        <v>Yes</v>
      </c>
    </row>
    <row r="11" spans="1:14" ht="65" customHeight="1">
      <c r="A11" s="95" t="s">
        <v>123</v>
      </c>
      <c r="B11" s="96" t="s">
        <v>372</v>
      </c>
      <c r="C11" s="97" t="s">
        <v>121</v>
      </c>
      <c r="D11" s="328" t="s">
        <v>122</v>
      </c>
      <c r="E11" s="98" t="s">
        <v>295</v>
      </c>
      <c r="F11" s="99" t="s">
        <v>303</v>
      </c>
      <c r="G11" s="309">
        <v>2</v>
      </c>
      <c r="H11" s="279" t="s">
        <v>792</v>
      </c>
      <c r="I11" s="244" t="s">
        <v>787</v>
      </c>
      <c r="N11" s="13" t="str">
        <f>'2. Process scope &amp; goals'!D10</f>
        <v>Yes</v>
      </c>
    </row>
    <row r="12" spans="1:14" ht="60">
      <c r="A12" s="101" t="s">
        <v>123</v>
      </c>
      <c r="B12" s="102" t="s">
        <v>373</v>
      </c>
      <c r="C12" s="103" t="s">
        <v>124</v>
      </c>
      <c r="D12" s="326"/>
      <c r="E12" s="104" t="s">
        <v>296</v>
      </c>
      <c r="F12" s="105" t="s">
        <v>304</v>
      </c>
      <c r="G12" s="310"/>
      <c r="H12" s="280"/>
      <c r="I12" s="245" t="s">
        <v>762</v>
      </c>
      <c r="N12" s="8" t="str">
        <f>N11</f>
        <v>Yes</v>
      </c>
    </row>
    <row r="13" spans="1:14" ht="123" customHeight="1">
      <c r="A13" s="107" t="s">
        <v>123</v>
      </c>
      <c r="B13" s="108" t="s">
        <v>373</v>
      </c>
      <c r="C13" s="109" t="s">
        <v>332</v>
      </c>
      <c r="D13" s="329"/>
      <c r="E13" s="110" t="s">
        <v>291</v>
      </c>
      <c r="F13" s="111" t="s">
        <v>305</v>
      </c>
      <c r="G13" s="311"/>
      <c r="H13" s="281"/>
      <c r="I13" s="246" t="s">
        <v>791</v>
      </c>
      <c r="N13" s="8" t="str">
        <f>N11</f>
        <v>Yes</v>
      </c>
    </row>
    <row r="14" spans="1:14" ht="84" customHeight="1">
      <c r="A14" s="113" t="s">
        <v>123</v>
      </c>
      <c r="B14" s="114" t="s">
        <v>370</v>
      </c>
      <c r="C14" s="126" t="s">
        <v>124</v>
      </c>
      <c r="D14" s="325" t="s">
        <v>125</v>
      </c>
      <c r="E14" s="116" t="s">
        <v>118</v>
      </c>
      <c r="F14" s="117" t="s">
        <v>442</v>
      </c>
      <c r="G14" s="318">
        <v>3</v>
      </c>
      <c r="H14" s="285" t="s">
        <v>793</v>
      </c>
      <c r="I14" s="247" t="s">
        <v>786</v>
      </c>
      <c r="N14" s="8" t="str">
        <f>N11</f>
        <v>Yes</v>
      </c>
    </row>
    <row r="15" spans="1:14" ht="90">
      <c r="A15" s="101" t="s">
        <v>123</v>
      </c>
      <c r="B15" s="102" t="s">
        <v>371</v>
      </c>
      <c r="C15" s="103" t="s">
        <v>332</v>
      </c>
      <c r="D15" s="326"/>
      <c r="E15" s="104" t="s">
        <v>286</v>
      </c>
      <c r="F15" s="105" t="s">
        <v>443</v>
      </c>
      <c r="G15" s="310"/>
      <c r="H15" s="280"/>
      <c r="I15" s="106"/>
      <c r="N15" s="8" t="str">
        <f>N11</f>
        <v>Yes</v>
      </c>
    </row>
    <row r="16" spans="1:14" ht="110" customHeight="1" thickBot="1">
      <c r="A16" s="120" t="s">
        <v>123</v>
      </c>
      <c r="B16" s="121" t="s">
        <v>371</v>
      </c>
      <c r="C16" s="127" t="s">
        <v>333</v>
      </c>
      <c r="D16" s="327"/>
      <c r="E16" s="123" t="s">
        <v>16</v>
      </c>
      <c r="F16" s="124" t="s">
        <v>326</v>
      </c>
      <c r="G16" s="317"/>
      <c r="H16" s="286"/>
      <c r="I16" s="125"/>
      <c r="N16" s="8" t="str">
        <f>N11</f>
        <v>Yes</v>
      </c>
    </row>
    <row r="17" spans="1:14" ht="60">
      <c r="A17" s="95" t="s">
        <v>126</v>
      </c>
      <c r="B17" s="96" t="s">
        <v>372</v>
      </c>
      <c r="C17" s="97" t="s">
        <v>129</v>
      </c>
      <c r="D17" s="328" t="s">
        <v>127</v>
      </c>
      <c r="E17" s="98" t="s">
        <v>295</v>
      </c>
      <c r="F17" s="99" t="s">
        <v>444</v>
      </c>
      <c r="G17" s="309">
        <v>3</v>
      </c>
      <c r="H17" s="279" t="s">
        <v>794</v>
      </c>
      <c r="I17" s="244" t="s">
        <v>787</v>
      </c>
      <c r="N17" s="13" t="str">
        <f>'2. Process scope &amp; goals'!D11</f>
        <v>Yes</v>
      </c>
    </row>
    <row r="18" spans="1:14" ht="45">
      <c r="A18" s="101" t="s">
        <v>126</v>
      </c>
      <c r="B18" s="102" t="s">
        <v>373</v>
      </c>
      <c r="C18" s="103" t="s">
        <v>334</v>
      </c>
      <c r="D18" s="326"/>
      <c r="E18" s="104" t="s">
        <v>296</v>
      </c>
      <c r="F18" s="105" t="s">
        <v>445</v>
      </c>
      <c r="G18" s="310"/>
      <c r="H18" s="280"/>
      <c r="I18" s="106"/>
      <c r="N18" s="8" t="str">
        <f>N17</f>
        <v>Yes</v>
      </c>
    </row>
    <row r="19" spans="1:14" ht="106" customHeight="1" thickBot="1">
      <c r="A19" s="120" t="s">
        <v>126</v>
      </c>
      <c r="B19" s="121" t="s">
        <v>373</v>
      </c>
      <c r="C19" s="127" t="s">
        <v>335</v>
      </c>
      <c r="D19" s="327"/>
      <c r="E19" s="123" t="s">
        <v>291</v>
      </c>
      <c r="F19" s="124" t="s">
        <v>446</v>
      </c>
      <c r="G19" s="317"/>
      <c r="H19" s="286"/>
      <c r="I19" s="125"/>
      <c r="N19" s="8" t="str">
        <f>N17</f>
        <v>Yes</v>
      </c>
    </row>
    <row r="20" spans="1:14" ht="79" customHeight="1">
      <c r="A20" s="95" t="s">
        <v>128</v>
      </c>
      <c r="B20" s="96" t="s">
        <v>370</v>
      </c>
      <c r="C20" s="97" t="s">
        <v>130</v>
      </c>
      <c r="D20" s="328" t="s">
        <v>131</v>
      </c>
      <c r="E20" s="98" t="s">
        <v>118</v>
      </c>
      <c r="F20" s="99" t="s">
        <v>447</v>
      </c>
      <c r="G20" s="309">
        <v>3</v>
      </c>
      <c r="H20" s="279" t="s">
        <v>795</v>
      </c>
      <c r="I20" s="244" t="s">
        <v>786</v>
      </c>
      <c r="N20" s="13" t="str">
        <f>'2. Process scope &amp; goals'!D12</f>
        <v>Yes</v>
      </c>
    </row>
    <row r="21" spans="1:14" ht="113" customHeight="1">
      <c r="A21" s="101" t="s">
        <v>128</v>
      </c>
      <c r="B21" s="102" t="s">
        <v>371</v>
      </c>
      <c r="C21" s="103" t="s">
        <v>132</v>
      </c>
      <c r="D21" s="326"/>
      <c r="E21" s="104" t="s">
        <v>286</v>
      </c>
      <c r="F21" s="105" t="s">
        <v>325</v>
      </c>
      <c r="G21" s="310"/>
      <c r="H21" s="280"/>
      <c r="I21" s="106"/>
      <c r="N21" s="8" t="str">
        <f>N20</f>
        <v>Yes</v>
      </c>
    </row>
    <row r="22" spans="1:14" ht="78" customHeight="1" thickBot="1">
      <c r="A22" s="120" t="s">
        <v>128</v>
      </c>
      <c r="B22" s="121" t="s">
        <v>371</v>
      </c>
      <c r="C22" s="127" t="s">
        <v>133</v>
      </c>
      <c r="D22" s="327"/>
      <c r="E22" s="123" t="s">
        <v>16</v>
      </c>
      <c r="F22" s="124" t="s">
        <v>310</v>
      </c>
      <c r="G22" s="317"/>
      <c r="H22" s="286"/>
      <c r="I22" s="125"/>
      <c r="N22" s="14" t="str">
        <f>N20</f>
        <v>Yes</v>
      </c>
    </row>
    <row r="23" spans="1:14" ht="57" customHeight="1">
      <c r="A23" s="128" t="s">
        <v>128</v>
      </c>
      <c r="B23" s="96" t="s">
        <v>372</v>
      </c>
      <c r="C23" s="97" t="s">
        <v>132</v>
      </c>
      <c r="D23" s="328" t="s">
        <v>306</v>
      </c>
      <c r="E23" s="98" t="s">
        <v>290</v>
      </c>
      <c r="F23" s="99" t="s">
        <v>307</v>
      </c>
      <c r="G23" s="309">
        <v>3</v>
      </c>
      <c r="H23" s="279" t="s">
        <v>796</v>
      </c>
      <c r="I23" s="244" t="s">
        <v>786</v>
      </c>
      <c r="N23" s="15" t="str">
        <f>N20</f>
        <v>Yes</v>
      </c>
    </row>
    <row r="24" spans="1:14" ht="45">
      <c r="A24" s="101" t="s">
        <v>128</v>
      </c>
      <c r="B24" s="102" t="s">
        <v>373</v>
      </c>
      <c r="C24" s="103" t="s">
        <v>133</v>
      </c>
      <c r="D24" s="326"/>
      <c r="E24" s="104" t="s">
        <v>296</v>
      </c>
      <c r="F24" s="105" t="s">
        <v>308</v>
      </c>
      <c r="G24" s="310"/>
      <c r="H24" s="280"/>
      <c r="I24" s="106"/>
      <c r="N24" s="14" t="str">
        <f>N20</f>
        <v>Yes</v>
      </c>
    </row>
    <row r="25" spans="1:14" ht="100" customHeight="1" thickBot="1">
      <c r="A25" s="120" t="s">
        <v>128</v>
      </c>
      <c r="B25" s="121" t="s">
        <v>373</v>
      </c>
      <c r="C25" s="127" t="s">
        <v>336</v>
      </c>
      <c r="D25" s="327"/>
      <c r="E25" s="123" t="s">
        <v>291</v>
      </c>
      <c r="F25" s="124" t="s">
        <v>309</v>
      </c>
      <c r="G25" s="317"/>
      <c r="H25" s="286"/>
      <c r="I25" s="125"/>
      <c r="N25" s="14" t="str">
        <f>N20</f>
        <v>Yes</v>
      </c>
    </row>
    <row r="26" spans="1:14" ht="77" customHeight="1">
      <c r="A26" s="128" t="s">
        <v>128</v>
      </c>
      <c r="B26" s="96" t="s">
        <v>370</v>
      </c>
      <c r="C26" s="97" t="s">
        <v>133</v>
      </c>
      <c r="D26" s="328" t="s">
        <v>134</v>
      </c>
      <c r="E26" s="98" t="s">
        <v>118</v>
      </c>
      <c r="F26" s="99" t="s">
        <v>316</v>
      </c>
      <c r="G26" s="309">
        <v>3</v>
      </c>
      <c r="H26" s="279" t="s">
        <v>797</v>
      </c>
      <c r="I26" s="244" t="s">
        <v>786</v>
      </c>
      <c r="N26" s="15" t="str">
        <f>N20</f>
        <v>Yes</v>
      </c>
    </row>
    <row r="27" spans="1:14" ht="97" customHeight="1">
      <c r="A27" s="101" t="s">
        <v>128</v>
      </c>
      <c r="B27" s="102" t="s">
        <v>371</v>
      </c>
      <c r="C27" s="103" t="s">
        <v>336</v>
      </c>
      <c r="D27" s="326"/>
      <c r="E27" s="104" t="s">
        <v>286</v>
      </c>
      <c r="F27" s="105" t="s">
        <v>448</v>
      </c>
      <c r="G27" s="310"/>
      <c r="H27" s="280"/>
      <c r="I27" s="106"/>
      <c r="N27" s="14" t="str">
        <f>N20</f>
        <v>Yes</v>
      </c>
    </row>
    <row r="28" spans="1:14" ht="46" thickBot="1">
      <c r="A28" s="120" t="s">
        <v>128</v>
      </c>
      <c r="B28" s="121" t="s">
        <v>371</v>
      </c>
      <c r="C28" s="127" t="s">
        <v>337</v>
      </c>
      <c r="D28" s="327"/>
      <c r="E28" s="123" t="s">
        <v>16</v>
      </c>
      <c r="F28" s="124" t="s">
        <v>317</v>
      </c>
      <c r="G28" s="317"/>
      <c r="H28" s="286"/>
      <c r="I28" s="125"/>
      <c r="N28" s="8" t="str">
        <f>N20</f>
        <v>Yes</v>
      </c>
    </row>
    <row r="29" spans="1:14" ht="45">
      <c r="A29" s="95" t="s">
        <v>135</v>
      </c>
      <c r="B29" s="96" t="s">
        <v>370</v>
      </c>
      <c r="C29" s="97" t="s">
        <v>136</v>
      </c>
      <c r="D29" s="328" t="s">
        <v>137</v>
      </c>
      <c r="E29" s="98" t="s">
        <v>118</v>
      </c>
      <c r="F29" s="99" t="s">
        <v>449</v>
      </c>
      <c r="G29" s="309">
        <v>3</v>
      </c>
      <c r="H29" s="279" t="s">
        <v>798</v>
      </c>
      <c r="I29" s="244" t="s">
        <v>786</v>
      </c>
      <c r="N29" s="13" t="str">
        <f>'2. Process scope &amp; goals'!D13</f>
        <v>Yes</v>
      </c>
    </row>
    <row r="30" spans="1:14" ht="45">
      <c r="A30" s="101" t="s">
        <v>135</v>
      </c>
      <c r="B30" s="102" t="s">
        <v>371</v>
      </c>
      <c r="C30" s="103" t="s">
        <v>338</v>
      </c>
      <c r="D30" s="326"/>
      <c r="E30" s="104" t="s">
        <v>286</v>
      </c>
      <c r="F30" s="105" t="s">
        <v>318</v>
      </c>
      <c r="G30" s="310"/>
      <c r="H30" s="280"/>
      <c r="I30" s="106"/>
      <c r="N30" s="8" t="str">
        <f>N29</f>
        <v>Yes</v>
      </c>
    </row>
    <row r="31" spans="1:14" ht="46" thickBot="1">
      <c r="A31" s="120" t="s">
        <v>135</v>
      </c>
      <c r="B31" s="121" t="s">
        <v>371</v>
      </c>
      <c r="C31" s="127" t="s">
        <v>339</v>
      </c>
      <c r="D31" s="327"/>
      <c r="E31" s="123" t="s">
        <v>16</v>
      </c>
      <c r="F31" s="124" t="s">
        <v>319</v>
      </c>
      <c r="G31" s="317"/>
      <c r="H31" s="286"/>
      <c r="I31" s="125"/>
      <c r="N31" s="8" t="str">
        <f>N30</f>
        <v>Yes</v>
      </c>
    </row>
    <row r="32" spans="1:14" ht="90" customHeight="1">
      <c r="A32" s="95" t="s">
        <v>138</v>
      </c>
      <c r="B32" s="96" t="s">
        <v>370</v>
      </c>
      <c r="C32" s="97" t="s">
        <v>139</v>
      </c>
      <c r="D32" s="328" t="s">
        <v>140</v>
      </c>
      <c r="E32" s="98" t="s">
        <v>118</v>
      </c>
      <c r="F32" s="99" t="s">
        <v>450</v>
      </c>
      <c r="G32" s="309">
        <v>2</v>
      </c>
      <c r="H32" s="279" t="s">
        <v>808</v>
      </c>
      <c r="I32" s="100"/>
      <c r="N32" s="13" t="str">
        <f>'2. Process scope &amp; goals'!D14</f>
        <v>Yes</v>
      </c>
    </row>
    <row r="33" spans="1:14" ht="75">
      <c r="A33" s="101" t="s">
        <v>138</v>
      </c>
      <c r="B33" s="102" t="s">
        <v>371</v>
      </c>
      <c r="C33" s="103" t="s">
        <v>340</v>
      </c>
      <c r="D33" s="326"/>
      <c r="E33" s="104" t="s">
        <v>286</v>
      </c>
      <c r="F33" s="105" t="s">
        <v>324</v>
      </c>
      <c r="G33" s="310"/>
      <c r="H33" s="280"/>
      <c r="I33" s="106"/>
      <c r="N33" s="8" t="str">
        <f>N32</f>
        <v>Yes</v>
      </c>
    </row>
    <row r="34" spans="1:14" ht="106" thickBot="1">
      <c r="A34" s="120" t="s">
        <v>138</v>
      </c>
      <c r="B34" s="121" t="s">
        <v>371</v>
      </c>
      <c r="C34" s="127" t="s">
        <v>341</v>
      </c>
      <c r="D34" s="327"/>
      <c r="E34" s="123" t="s">
        <v>16</v>
      </c>
      <c r="F34" s="124" t="s">
        <v>451</v>
      </c>
      <c r="G34" s="317"/>
      <c r="H34" s="286"/>
      <c r="I34" s="125"/>
      <c r="N34" s="8" t="str">
        <f>N32</f>
        <v>Yes</v>
      </c>
    </row>
    <row r="35" spans="1:14" ht="72" customHeight="1">
      <c r="A35" s="95" t="s">
        <v>144</v>
      </c>
      <c r="B35" s="96" t="s">
        <v>370</v>
      </c>
      <c r="C35" s="97" t="s">
        <v>141</v>
      </c>
      <c r="D35" s="328" t="s">
        <v>142</v>
      </c>
      <c r="E35" s="98" t="s">
        <v>118</v>
      </c>
      <c r="F35" s="99" t="s">
        <v>315</v>
      </c>
      <c r="G35" s="309">
        <v>3</v>
      </c>
      <c r="H35" s="279" t="s">
        <v>799</v>
      </c>
      <c r="I35" s="244" t="s">
        <v>786</v>
      </c>
      <c r="N35" s="13" t="str">
        <f>'2. Process scope &amp; goals'!D15</f>
        <v>Yes</v>
      </c>
    </row>
    <row r="36" spans="1:14" ht="60">
      <c r="A36" s="101" t="s">
        <v>144</v>
      </c>
      <c r="B36" s="102" t="s">
        <v>371</v>
      </c>
      <c r="C36" s="103" t="s">
        <v>143</v>
      </c>
      <c r="D36" s="326"/>
      <c r="E36" s="104" t="s">
        <v>286</v>
      </c>
      <c r="F36" s="105" t="s">
        <v>320</v>
      </c>
      <c r="G36" s="310"/>
      <c r="H36" s="280"/>
      <c r="I36" s="106"/>
      <c r="N36" s="8" t="str">
        <f>N35</f>
        <v>Yes</v>
      </c>
    </row>
    <row r="37" spans="1:14" ht="45">
      <c r="A37" s="107" t="s">
        <v>144</v>
      </c>
      <c r="B37" s="108" t="s">
        <v>371</v>
      </c>
      <c r="C37" s="109" t="s">
        <v>342</v>
      </c>
      <c r="D37" s="329"/>
      <c r="E37" s="110" t="s">
        <v>16</v>
      </c>
      <c r="F37" s="111" t="s">
        <v>321</v>
      </c>
      <c r="G37" s="311"/>
      <c r="H37" s="281"/>
      <c r="I37" s="112"/>
      <c r="N37" s="8" t="str">
        <f>N35</f>
        <v>Yes</v>
      </c>
    </row>
    <row r="38" spans="1:14" ht="77" customHeight="1">
      <c r="A38" s="113" t="s">
        <v>144</v>
      </c>
      <c r="B38" s="114" t="s">
        <v>370</v>
      </c>
      <c r="C38" s="126" t="s">
        <v>143</v>
      </c>
      <c r="D38" s="325" t="s">
        <v>145</v>
      </c>
      <c r="E38" s="116" t="s">
        <v>118</v>
      </c>
      <c r="F38" s="117" t="s">
        <v>322</v>
      </c>
      <c r="G38" s="318">
        <v>1</v>
      </c>
      <c r="H38" s="285" t="s">
        <v>800</v>
      </c>
      <c r="I38" s="118"/>
      <c r="N38" s="8" t="str">
        <f>N35</f>
        <v>Yes</v>
      </c>
    </row>
    <row r="39" spans="1:14" ht="82" customHeight="1">
      <c r="A39" s="101" t="s">
        <v>144</v>
      </c>
      <c r="B39" s="102" t="s">
        <v>371</v>
      </c>
      <c r="C39" s="103" t="s">
        <v>342</v>
      </c>
      <c r="D39" s="326"/>
      <c r="E39" s="104" t="s">
        <v>286</v>
      </c>
      <c r="F39" s="105" t="s">
        <v>323</v>
      </c>
      <c r="G39" s="310"/>
      <c r="H39" s="280"/>
      <c r="I39" s="106"/>
      <c r="N39" s="8" t="str">
        <f>N35</f>
        <v>Yes</v>
      </c>
    </row>
    <row r="40" spans="1:14" ht="76" thickBot="1">
      <c r="A40" s="120" t="s">
        <v>144</v>
      </c>
      <c r="B40" s="121" t="s">
        <v>371</v>
      </c>
      <c r="C40" s="127" t="s">
        <v>343</v>
      </c>
      <c r="D40" s="327"/>
      <c r="E40" s="123" t="s">
        <v>16</v>
      </c>
      <c r="F40" s="124" t="s">
        <v>452</v>
      </c>
      <c r="G40" s="317"/>
      <c r="H40" s="286"/>
      <c r="I40" s="125"/>
      <c r="N40" s="8" t="str">
        <f>N35</f>
        <v>Yes</v>
      </c>
    </row>
    <row r="41" spans="1:14" ht="33" customHeight="1" thickBot="1">
      <c r="A41" s="322" t="s">
        <v>401</v>
      </c>
      <c r="B41" s="323"/>
      <c r="C41" s="323"/>
      <c r="D41" s="323"/>
      <c r="E41" s="323"/>
      <c r="F41" s="323"/>
      <c r="G41" s="323"/>
      <c r="H41" s="323"/>
      <c r="I41" s="324"/>
    </row>
    <row r="42" spans="1:14" ht="150" customHeight="1">
      <c r="A42" s="129" t="s">
        <v>12</v>
      </c>
      <c r="B42" s="130" t="s">
        <v>374</v>
      </c>
      <c r="C42" s="130" t="s">
        <v>42</v>
      </c>
      <c r="D42" s="302" t="s">
        <v>146</v>
      </c>
      <c r="E42" s="98" t="s">
        <v>14</v>
      </c>
      <c r="F42" s="131" t="s">
        <v>263</v>
      </c>
      <c r="G42" s="314">
        <v>2</v>
      </c>
      <c r="H42" s="279" t="s">
        <v>804</v>
      </c>
      <c r="I42" s="244" t="s">
        <v>801</v>
      </c>
      <c r="N42" s="13" t="str">
        <f>'2. Process scope &amp; goals'!D17</f>
        <v>Yes</v>
      </c>
    </row>
    <row r="43" spans="1:14" ht="60">
      <c r="A43" s="132" t="s">
        <v>12</v>
      </c>
      <c r="B43" s="103" t="s">
        <v>375</v>
      </c>
      <c r="C43" s="103" t="s">
        <v>43</v>
      </c>
      <c r="D43" s="300"/>
      <c r="E43" s="104" t="s">
        <v>15</v>
      </c>
      <c r="F43" s="133" t="s">
        <v>264</v>
      </c>
      <c r="G43" s="297"/>
      <c r="H43" s="280"/>
      <c r="I43" s="106"/>
      <c r="N43" s="8" t="str">
        <f>N42</f>
        <v>Yes</v>
      </c>
    </row>
    <row r="44" spans="1:14" ht="60">
      <c r="A44" s="134" t="s">
        <v>12</v>
      </c>
      <c r="B44" s="109" t="s">
        <v>375</v>
      </c>
      <c r="C44" s="109" t="s">
        <v>111</v>
      </c>
      <c r="D44" s="303"/>
      <c r="E44" s="110" t="s">
        <v>16</v>
      </c>
      <c r="F44" s="135" t="s">
        <v>265</v>
      </c>
      <c r="G44" s="298"/>
      <c r="H44" s="281"/>
      <c r="I44" s="112"/>
      <c r="N44" s="8" t="str">
        <f>N42</f>
        <v>Yes</v>
      </c>
    </row>
    <row r="45" spans="1:14" ht="150" customHeight="1">
      <c r="A45" s="136" t="s">
        <v>12</v>
      </c>
      <c r="B45" s="137" t="s">
        <v>374</v>
      </c>
      <c r="C45" s="137" t="s">
        <v>43</v>
      </c>
      <c r="D45" s="299" t="s">
        <v>298</v>
      </c>
      <c r="E45" s="116" t="s">
        <v>14</v>
      </c>
      <c r="F45" s="138" t="s">
        <v>453</v>
      </c>
      <c r="G45" s="296">
        <v>2</v>
      </c>
      <c r="H45" s="285" t="s">
        <v>802</v>
      </c>
      <c r="I45" s="247" t="s">
        <v>803</v>
      </c>
      <c r="N45" s="8" t="str">
        <f>N42</f>
        <v>Yes</v>
      </c>
    </row>
    <row r="46" spans="1:14" ht="60">
      <c r="A46" s="132" t="s">
        <v>12</v>
      </c>
      <c r="B46" s="103" t="s">
        <v>375</v>
      </c>
      <c r="C46" s="103" t="s">
        <v>111</v>
      </c>
      <c r="D46" s="300"/>
      <c r="E46" s="104" t="s">
        <v>15</v>
      </c>
      <c r="F46" s="133" t="s">
        <v>266</v>
      </c>
      <c r="G46" s="297"/>
      <c r="H46" s="280"/>
      <c r="I46" s="106"/>
      <c r="N46" s="8" t="str">
        <f>N42</f>
        <v>Yes</v>
      </c>
    </row>
    <row r="47" spans="1:14" ht="30">
      <c r="A47" s="134" t="s">
        <v>12</v>
      </c>
      <c r="B47" s="109" t="s">
        <v>375</v>
      </c>
      <c r="C47" s="109" t="s">
        <v>297</v>
      </c>
      <c r="D47" s="303"/>
      <c r="E47" s="110" t="s">
        <v>16</v>
      </c>
      <c r="F47" s="135" t="s">
        <v>311</v>
      </c>
      <c r="G47" s="298"/>
      <c r="H47" s="281"/>
      <c r="I47" s="112"/>
      <c r="N47" s="8" t="str">
        <f>N42</f>
        <v>Yes</v>
      </c>
    </row>
    <row r="48" spans="1:14" ht="60">
      <c r="A48" s="136" t="s">
        <v>12</v>
      </c>
      <c r="B48" s="137" t="s">
        <v>376</v>
      </c>
      <c r="C48" s="137" t="s">
        <v>111</v>
      </c>
      <c r="D48" s="292" t="s">
        <v>299</v>
      </c>
      <c r="E48" s="116" t="s">
        <v>290</v>
      </c>
      <c r="F48" s="138" t="s">
        <v>454</v>
      </c>
      <c r="G48" s="296">
        <v>1</v>
      </c>
      <c r="H48" s="285" t="s">
        <v>805</v>
      </c>
      <c r="I48" s="247"/>
      <c r="N48" s="8" t="str">
        <f>N42</f>
        <v>Yes</v>
      </c>
    </row>
    <row r="49" spans="1:14" ht="45">
      <c r="A49" s="132" t="s">
        <v>12</v>
      </c>
      <c r="B49" s="103" t="s">
        <v>377</v>
      </c>
      <c r="C49" s="103" t="s">
        <v>297</v>
      </c>
      <c r="D49" s="293"/>
      <c r="E49" s="104" t="s">
        <v>296</v>
      </c>
      <c r="F49" s="133" t="s">
        <v>455</v>
      </c>
      <c r="G49" s="297"/>
      <c r="H49" s="280"/>
      <c r="I49" s="106"/>
      <c r="N49" s="8" t="str">
        <f>N42</f>
        <v>Yes</v>
      </c>
    </row>
    <row r="50" spans="1:14" ht="90">
      <c r="A50" s="134" t="s">
        <v>12</v>
      </c>
      <c r="B50" s="109" t="s">
        <v>377</v>
      </c>
      <c r="C50" s="109" t="s">
        <v>344</v>
      </c>
      <c r="D50" s="295"/>
      <c r="E50" s="110" t="s">
        <v>291</v>
      </c>
      <c r="F50" s="135" t="s">
        <v>456</v>
      </c>
      <c r="G50" s="298"/>
      <c r="H50" s="281"/>
      <c r="I50" s="112"/>
      <c r="N50" s="8" t="str">
        <f>N42</f>
        <v>Yes</v>
      </c>
    </row>
    <row r="51" spans="1:14" ht="60">
      <c r="A51" s="136" t="s">
        <v>12</v>
      </c>
      <c r="B51" s="137" t="s">
        <v>374</v>
      </c>
      <c r="C51" s="137" t="s">
        <v>297</v>
      </c>
      <c r="D51" s="299" t="s">
        <v>147</v>
      </c>
      <c r="E51" s="116" t="s">
        <v>14</v>
      </c>
      <c r="F51" s="138" t="s">
        <v>205</v>
      </c>
      <c r="G51" s="296">
        <v>3</v>
      </c>
      <c r="H51" s="285" t="s">
        <v>806</v>
      </c>
      <c r="I51" s="118"/>
      <c r="N51" s="8" t="str">
        <f>N42</f>
        <v>Yes</v>
      </c>
    </row>
    <row r="52" spans="1:14" ht="45">
      <c r="A52" s="132" t="s">
        <v>12</v>
      </c>
      <c r="B52" s="103" t="s">
        <v>375</v>
      </c>
      <c r="C52" s="103" t="s">
        <v>344</v>
      </c>
      <c r="D52" s="300"/>
      <c r="E52" s="104" t="s">
        <v>15</v>
      </c>
      <c r="F52" s="133" t="s">
        <v>234</v>
      </c>
      <c r="G52" s="297"/>
      <c r="H52" s="280"/>
      <c r="I52" s="106"/>
      <c r="N52" s="8" t="str">
        <f>N42</f>
        <v>Yes</v>
      </c>
    </row>
    <row r="53" spans="1:14" ht="31" thickBot="1">
      <c r="A53" s="139" t="s">
        <v>12</v>
      </c>
      <c r="B53" s="127" t="s">
        <v>375</v>
      </c>
      <c r="C53" s="127" t="s">
        <v>345</v>
      </c>
      <c r="D53" s="301"/>
      <c r="E53" s="123" t="s">
        <v>16</v>
      </c>
      <c r="F53" s="140" t="s">
        <v>235</v>
      </c>
      <c r="G53" s="308"/>
      <c r="H53" s="286"/>
      <c r="I53" s="125"/>
      <c r="N53" s="8" t="str">
        <f>N42</f>
        <v>Yes</v>
      </c>
    </row>
    <row r="54" spans="1:14" ht="55" customHeight="1">
      <c r="A54" s="129" t="s">
        <v>1</v>
      </c>
      <c r="B54" s="130" t="s">
        <v>374</v>
      </c>
      <c r="C54" s="130" t="s">
        <v>44</v>
      </c>
      <c r="D54" s="302" t="s">
        <v>148</v>
      </c>
      <c r="E54" s="98" t="s">
        <v>14</v>
      </c>
      <c r="F54" s="131" t="s">
        <v>267</v>
      </c>
      <c r="G54" s="314">
        <v>3</v>
      </c>
      <c r="H54" s="282" t="s">
        <v>756</v>
      </c>
      <c r="I54" s="244" t="s">
        <v>757</v>
      </c>
      <c r="N54" s="8" t="str">
        <f>'2. Process scope &amp; goals'!D18</f>
        <v>Yes</v>
      </c>
    </row>
    <row r="55" spans="1:14" ht="68" customHeight="1">
      <c r="A55" s="132" t="s">
        <v>1</v>
      </c>
      <c r="B55" s="103" t="s">
        <v>375</v>
      </c>
      <c r="C55" s="103" t="s">
        <v>45</v>
      </c>
      <c r="D55" s="300"/>
      <c r="E55" s="104" t="s">
        <v>15</v>
      </c>
      <c r="F55" s="133" t="s">
        <v>268</v>
      </c>
      <c r="G55" s="297"/>
      <c r="H55" s="283"/>
      <c r="I55" s="245" t="s">
        <v>762</v>
      </c>
      <c r="N55" s="8" t="str">
        <f>N54</f>
        <v>Yes</v>
      </c>
    </row>
    <row r="56" spans="1:14" ht="99" customHeight="1">
      <c r="A56" s="134" t="s">
        <v>1</v>
      </c>
      <c r="B56" s="109" t="s">
        <v>375</v>
      </c>
      <c r="C56" s="109" t="s">
        <v>47</v>
      </c>
      <c r="D56" s="303"/>
      <c r="E56" s="110" t="s">
        <v>16</v>
      </c>
      <c r="F56" s="135" t="s">
        <v>269</v>
      </c>
      <c r="G56" s="298"/>
      <c r="H56" s="284"/>
      <c r="I56" s="246" t="s">
        <v>758</v>
      </c>
      <c r="N56" s="8" t="str">
        <f>N54</f>
        <v>Yes</v>
      </c>
    </row>
    <row r="57" spans="1:14" ht="45" customHeight="1">
      <c r="A57" s="136" t="s">
        <v>1</v>
      </c>
      <c r="B57" s="137" t="s">
        <v>374</v>
      </c>
      <c r="C57" s="137" t="s">
        <v>45</v>
      </c>
      <c r="D57" s="299" t="s">
        <v>13</v>
      </c>
      <c r="E57" s="116" t="s">
        <v>14</v>
      </c>
      <c r="F57" s="138" t="s">
        <v>206</v>
      </c>
      <c r="G57" s="296">
        <v>3</v>
      </c>
      <c r="H57" s="285" t="s">
        <v>759</v>
      </c>
      <c r="I57" s="118" t="s">
        <v>760</v>
      </c>
      <c r="N57" s="8" t="str">
        <f>N54</f>
        <v>Yes</v>
      </c>
    </row>
    <row r="58" spans="1:14" ht="30">
      <c r="A58" s="132" t="s">
        <v>1</v>
      </c>
      <c r="B58" s="103" t="s">
        <v>375</v>
      </c>
      <c r="C58" s="103" t="s">
        <v>47</v>
      </c>
      <c r="D58" s="300"/>
      <c r="E58" s="104" t="s">
        <v>15</v>
      </c>
      <c r="F58" s="133" t="s">
        <v>236</v>
      </c>
      <c r="G58" s="297"/>
      <c r="H58" s="280"/>
      <c r="I58" s="106" t="s">
        <v>761</v>
      </c>
      <c r="N58" s="8" t="str">
        <f>N54</f>
        <v>Yes</v>
      </c>
    </row>
    <row r="59" spans="1:14" ht="30">
      <c r="A59" s="134" t="s">
        <v>1</v>
      </c>
      <c r="B59" s="109" t="s">
        <v>375</v>
      </c>
      <c r="C59" s="109" t="s">
        <v>48</v>
      </c>
      <c r="D59" s="303"/>
      <c r="E59" s="110" t="s">
        <v>16</v>
      </c>
      <c r="F59" s="135" t="s">
        <v>237</v>
      </c>
      <c r="G59" s="298"/>
      <c r="H59" s="281"/>
      <c r="I59" s="112"/>
      <c r="N59" s="8" t="str">
        <f>N54</f>
        <v>Yes</v>
      </c>
    </row>
    <row r="60" spans="1:14" ht="37.5" customHeight="1">
      <c r="A60" s="136" t="s">
        <v>1</v>
      </c>
      <c r="B60" s="137" t="s">
        <v>374</v>
      </c>
      <c r="C60" s="137" t="s">
        <v>47</v>
      </c>
      <c r="D60" s="299" t="s">
        <v>149</v>
      </c>
      <c r="E60" s="116" t="s">
        <v>14</v>
      </c>
      <c r="F60" s="138" t="s">
        <v>238</v>
      </c>
      <c r="G60" s="296">
        <v>3</v>
      </c>
      <c r="H60" s="282" t="s">
        <v>765</v>
      </c>
      <c r="I60" s="247" t="s">
        <v>762</v>
      </c>
      <c r="N60" s="8" t="str">
        <f>N54</f>
        <v>Yes</v>
      </c>
    </row>
    <row r="61" spans="1:14" ht="30">
      <c r="A61" s="132" t="s">
        <v>1</v>
      </c>
      <c r="B61" s="103" t="s">
        <v>375</v>
      </c>
      <c r="C61" s="103" t="s">
        <v>48</v>
      </c>
      <c r="D61" s="300"/>
      <c r="E61" s="104" t="s">
        <v>15</v>
      </c>
      <c r="F61" s="133" t="s">
        <v>270</v>
      </c>
      <c r="G61" s="297"/>
      <c r="H61" s="283"/>
      <c r="I61" s="245"/>
      <c r="N61" s="8" t="str">
        <f>N54</f>
        <v>Yes</v>
      </c>
    </row>
    <row r="62" spans="1:14" ht="49" customHeight="1">
      <c r="A62" s="134" t="s">
        <v>1</v>
      </c>
      <c r="B62" s="109" t="s">
        <v>375</v>
      </c>
      <c r="C62" s="109" t="s">
        <v>49</v>
      </c>
      <c r="D62" s="303"/>
      <c r="E62" s="110" t="s">
        <v>16</v>
      </c>
      <c r="F62" s="135" t="s">
        <v>239</v>
      </c>
      <c r="G62" s="298"/>
      <c r="H62" s="284"/>
      <c r="I62" s="112"/>
      <c r="N62" s="8" t="str">
        <f>N54</f>
        <v>Yes</v>
      </c>
    </row>
    <row r="63" spans="1:14" ht="37.5" customHeight="1">
      <c r="A63" s="136" t="s">
        <v>1</v>
      </c>
      <c r="B63" s="137" t="s">
        <v>374</v>
      </c>
      <c r="C63" s="137" t="s">
        <v>48</v>
      </c>
      <c r="D63" s="299" t="s">
        <v>150</v>
      </c>
      <c r="E63" s="116" t="s">
        <v>14</v>
      </c>
      <c r="F63" s="138" t="s">
        <v>457</v>
      </c>
      <c r="G63" s="296">
        <v>2</v>
      </c>
      <c r="H63" s="285" t="s">
        <v>763</v>
      </c>
      <c r="I63" s="118"/>
      <c r="N63" s="8" t="str">
        <f>N54</f>
        <v>Yes</v>
      </c>
    </row>
    <row r="64" spans="1:14" ht="30">
      <c r="A64" s="132" t="s">
        <v>1</v>
      </c>
      <c r="B64" s="103" t="s">
        <v>375</v>
      </c>
      <c r="C64" s="103" t="s">
        <v>49</v>
      </c>
      <c r="D64" s="300"/>
      <c r="E64" s="104" t="s">
        <v>15</v>
      </c>
      <c r="F64" s="133" t="s">
        <v>458</v>
      </c>
      <c r="G64" s="297"/>
      <c r="H64" s="280"/>
      <c r="I64" s="106"/>
      <c r="N64" s="8" t="str">
        <f>N54</f>
        <v>Yes</v>
      </c>
    </row>
    <row r="65" spans="1:14" ht="45">
      <c r="A65" s="134" t="s">
        <v>1</v>
      </c>
      <c r="B65" s="109" t="s">
        <v>375</v>
      </c>
      <c r="C65" s="109" t="s">
        <v>152</v>
      </c>
      <c r="D65" s="303"/>
      <c r="E65" s="110" t="s">
        <v>16</v>
      </c>
      <c r="F65" s="135" t="s">
        <v>271</v>
      </c>
      <c r="G65" s="298"/>
      <c r="H65" s="281"/>
      <c r="I65" s="112"/>
      <c r="N65" s="8" t="str">
        <f>N54</f>
        <v>Yes</v>
      </c>
    </row>
    <row r="66" spans="1:14" ht="48" customHeight="1">
      <c r="A66" s="136" t="s">
        <v>1</v>
      </c>
      <c r="B66" s="137" t="s">
        <v>374</v>
      </c>
      <c r="C66" s="137" t="s">
        <v>49</v>
      </c>
      <c r="D66" s="299" t="s">
        <v>151</v>
      </c>
      <c r="E66" s="116" t="s">
        <v>14</v>
      </c>
      <c r="F66" s="138" t="s">
        <v>272</v>
      </c>
      <c r="G66" s="296">
        <v>3</v>
      </c>
      <c r="H66" s="282" t="s">
        <v>604</v>
      </c>
      <c r="I66" s="247" t="s">
        <v>764</v>
      </c>
      <c r="N66" s="8" t="str">
        <f>N54</f>
        <v>Yes</v>
      </c>
    </row>
    <row r="67" spans="1:14" ht="60">
      <c r="A67" s="132" t="s">
        <v>1</v>
      </c>
      <c r="B67" s="103" t="s">
        <v>375</v>
      </c>
      <c r="C67" s="103" t="s">
        <v>152</v>
      </c>
      <c r="D67" s="300"/>
      <c r="E67" s="104" t="s">
        <v>15</v>
      </c>
      <c r="F67" s="133" t="s">
        <v>459</v>
      </c>
      <c r="G67" s="297"/>
      <c r="H67" s="283"/>
      <c r="I67" s="106"/>
      <c r="N67" s="8" t="str">
        <f>N54</f>
        <v>Yes</v>
      </c>
    </row>
    <row r="68" spans="1:14" ht="49" customHeight="1">
      <c r="A68" s="134" t="s">
        <v>1</v>
      </c>
      <c r="B68" s="109" t="s">
        <v>375</v>
      </c>
      <c r="C68" s="109" t="s">
        <v>153</v>
      </c>
      <c r="D68" s="303"/>
      <c r="E68" s="110" t="s">
        <v>16</v>
      </c>
      <c r="F68" s="135" t="s">
        <v>273</v>
      </c>
      <c r="G68" s="298"/>
      <c r="H68" s="283"/>
      <c r="I68" s="112"/>
      <c r="N68" s="8" t="str">
        <f>N54</f>
        <v>Yes</v>
      </c>
    </row>
    <row r="69" spans="1:14" ht="41" customHeight="1">
      <c r="A69" s="136" t="s">
        <v>1</v>
      </c>
      <c r="B69" s="137" t="s">
        <v>374</v>
      </c>
      <c r="C69" s="137" t="s">
        <v>152</v>
      </c>
      <c r="D69" s="299" t="s">
        <v>154</v>
      </c>
      <c r="E69" s="116" t="s">
        <v>14</v>
      </c>
      <c r="F69" s="138" t="s">
        <v>240</v>
      </c>
      <c r="G69" s="296">
        <v>3</v>
      </c>
      <c r="H69" s="288" t="s">
        <v>766</v>
      </c>
      <c r="I69" s="247" t="s">
        <v>764</v>
      </c>
      <c r="N69" s="8" t="str">
        <f>N54</f>
        <v>Yes</v>
      </c>
    </row>
    <row r="70" spans="1:14" ht="30">
      <c r="A70" s="132" t="s">
        <v>1</v>
      </c>
      <c r="B70" s="103" t="s">
        <v>375</v>
      </c>
      <c r="C70" s="103" t="s">
        <v>153</v>
      </c>
      <c r="D70" s="300"/>
      <c r="E70" s="104" t="s">
        <v>15</v>
      </c>
      <c r="F70" s="133" t="s">
        <v>241</v>
      </c>
      <c r="G70" s="297"/>
      <c r="H70" s="289"/>
      <c r="I70" s="106"/>
      <c r="N70" s="8" t="str">
        <f>N54</f>
        <v>Yes</v>
      </c>
    </row>
    <row r="71" spans="1:14" ht="45">
      <c r="A71" s="134" t="s">
        <v>1</v>
      </c>
      <c r="B71" s="109" t="s">
        <v>375</v>
      </c>
      <c r="C71" s="109" t="s">
        <v>346</v>
      </c>
      <c r="D71" s="303"/>
      <c r="E71" s="110" t="s">
        <v>16</v>
      </c>
      <c r="F71" s="135" t="s">
        <v>242</v>
      </c>
      <c r="G71" s="298"/>
      <c r="H71" s="290"/>
      <c r="I71" s="112"/>
      <c r="N71" s="8" t="str">
        <f>N54</f>
        <v>Yes</v>
      </c>
    </row>
    <row r="72" spans="1:14" ht="51" customHeight="1">
      <c r="A72" s="136" t="s">
        <v>1</v>
      </c>
      <c r="B72" s="137" t="s">
        <v>374</v>
      </c>
      <c r="C72" s="137" t="s">
        <v>153</v>
      </c>
      <c r="D72" s="299" t="s">
        <v>155</v>
      </c>
      <c r="E72" s="116" t="s">
        <v>14</v>
      </c>
      <c r="F72" s="138" t="s">
        <v>283</v>
      </c>
      <c r="G72" s="296">
        <v>2</v>
      </c>
      <c r="H72" s="285" t="s">
        <v>763</v>
      </c>
      <c r="I72" s="118"/>
      <c r="N72" s="8" t="str">
        <f>N54</f>
        <v>Yes</v>
      </c>
    </row>
    <row r="73" spans="1:14" ht="30">
      <c r="A73" s="132" t="s">
        <v>1</v>
      </c>
      <c r="B73" s="103" t="s">
        <v>375</v>
      </c>
      <c r="C73" s="103" t="s">
        <v>346</v>
      </c>
      <c r="D73" s="300"/>
      <c r="E73" s="104" t="s">
        <v>15</v>
      </c>
      <c r="F73" s="133" t="s">
        <v>284</v>
      </c>
      <c r="G73" s="297"/>
      <c r="H73" s="280"/>
      <c r="I73" s="106"/>
      <c r="N73" s="8" t="str">
        <f>N54</f>
        <v>Yes</v>
      </c>
    </row>
    <row r="74" spans="1:14" ht="46" thickBot="1">
      <c r="A74" s="139" t="s">
        <v>1</v>
      </c>
      <c r="B74" s="127" t="s">
        <v>375</v>
      </c>
      <c r="C74" s="127" t="s">
        <v>347</v>
      </c>
      <c r="D74" s="301"/>
      <c r="E74" s="123" t="s">
        <v>16</v>
      </c>
      <c r="F74" s="140" t="s">
        <v>285</v>
      </c>
      <c r="G74" s="308"/>
      <c r="H74" s="281"/>
      <c r="I74" s="125"/>
      <c r="N74" s="8" t="str">
        <f>N54</f>
        <v>Yes</v>
      </c>
    </row>
    <row r="75" spans="1:14" ht="36" customHeight="1">
      <c r="A75" s="129" t="s">
        <v>2</v>
      </c>
      <c r="B75" s="130" t="s">
        <v>374</v>
      </c>
      <c r="C75" s="130" t="s">
        <v>50</v>
      </c>
      <c r="D75" s="304" t="s">
        <v>156</v>
      </c>
      <c r="E75" s="98" t="s">
        <v>14</v>
      </c>
      <c r="F75" s="131" t="s">
        <v>274</v>
      </c>
      <c r="G75" s="314">
        <v>3</v>
      </c>
      <c r="H75" s="279" t="s">
        <v>767</v>
      </c>
      <c r="I75" s="100"/>
      <c r="N75" s="13" t="str">
        <f>'2. Process scope &amp; goals'!D19</f>
        <v>Yes</v>
      </c>
    </row>
    <row r="76" spans="1:14" ht="30" customHeight="1">
      <c r="A76" s="132" t="s">
        <v>2</v>
      </c>
      <c r="B76" s="103" t="s">
        <v>375</v>
      </c>
      <c r="C76" s="103" t="s">
        <v>51</v>
      </c>
      <c r="D76" s="293"/>
      <c r="E76" s="104" t="s">
        <v>15</v>
      </c>
      <c r="F76" s="133" t="s">
        <v>275</v>
      </c>
      <c r="G76" s="297"/>
      <c r="H76" s="280" t="s">
        <v>612</v>
      </c>
      <c r="I76" s="106"/>
      <c r="N76" s="8" t="str">
        <f>N75</f>
        <v>Yes</v>
      </c>
    </row>
    <row r="77" spans="1:14" ht="30">
      <c r="A77" s="134" t="s">
        <v>2</v>
      </c>
      <c r="B77" s="109" t="s">
        <v>375</v>
      </c>
      <c r="C77" s="109" t="s">
        <v>46</v>
      </c>
      <c r="D77" s="295"/>
      <c r="E77" s="110" t="s">
        <v>16</v>
      </c>
      <c r="F77" s="135" t="s">
        <v>460</v>
      </c>
      <c r="G77" s="298"/>
      <c r="H77" s="281"/>
      <c r="I77" s="112"/>
      <c r="N77" s="8" t="str">
        <f>N75</f>
        <v>Yes</v>
      </c>
    </row>
    <row r="78" spans="1:14" ht="48" customHeight="1">
      <c r="A78" s="136" t="s">
        <v>2</v>
      </c>
      <c r="B78" s="137" t="s">
        <v>376</v>
      </c>
      <c r="C78" s="137" t="s">
        <v>51</v>
      </c>
      <c r="D78" s="292" t="s">
        <v>157</v>
      </c>
      <c r="E78" s="116" t="s">
        <v>290</v>
      </c>
      <c r="F78" s="138" t="s">
        <v>276</v>
      </c>
      <c r="G78" s="296">
        <v>3</v>
      </c>
      <c r="H78" s="285" t="s">
        <v>768</v>
      </c>
      <c r="I78" s="247" t="s">
        <v>769</v>
      </c>
      <c r="N78" s="8" t="str">
        <f>N75</f>
        <v>Yes</v>
      </c>
    </row>
    <row r="79" spans="1:14" ht="45">
      <c r="A79" s="132" t="s">
        <v>2</v>
      </c>
      <c r="B79" s="103" t="s">
        <v>377</v>
      </c>
      <c r="C79" s="103" t="s">
        <v>46</v>
      </c>
      <c r="D79" s="293"/>
      <c r="E79" s="104" t="s">
        <v>296</v>
      </c>
      <c r="F79" s="133" t="s">
        <v>277</v>
      </c>
      <c r="G79" s="297"/>
      <c r="H79" s="280" t="s">
        <v>616</v>
      </c>
      <c r="I79" s="106"/>
      <c r="N79" s="8" t="str">
        <f>N75</f>
        <v>Yes</v>
      </c>
    </row>
    <row r="80" spans="1:14" ht="45">
      <c r="A80" s="134" t="s">
        <v>2</v>
      </c>
      <c r="B80" s="109" t="s">
        <v>377</v>
      </c>
      <c r="C80" s="109" t="s">
        <v>348</v>
      </c>
      <c r="D80" s="295"/>
      <c r="E80" s="110" t="s">
        <v>291</v>
      </c>
      <c r="F80" s="135" t="s">
        <v>243</v>
      </c>
      <c r="G80" s="298"/>
      <c r="H80" s="281"/>
      <c r="I80" s="112"/>
      <c r="N80" s="8" t="str">
        <f>N75</f>
        <v>Yes</v>
      </c>
    </row>
    <row r="81" spans="1:14" ht="45" customHeight="1">
      <c r="A81" s="136" t="s">
        <v>2</v>
      </c>
      <c r="B81" s="137" t="s">
        <v>376</v>
      </c>
      <c r="C81" s="137" t="s">
        <v>46</v>
      </c>
      <c r="D81" s="292" t="s">
        <v>158</v>
      </c>
      <c r="E81" s="116" t="s">
        <v>290</v>
      </c>
      <c r="F81" s="138" t="s">
        <v>278</v>
      </c>
      <c r="G81" s="296">
        <v>3</v>
      </c>
      <c r="H81" s="285" t="s">
        <v>770</v>
      </c>
      <c r="I81" s="118"/>
      <c r="N81" s="8" t="str">
        <f>N75</f>
        <v>Yes</v>
      </c>
    </row>
    <row r="82" spans="1:14" ht="45">
      <c r="A82" s="132" t="s">
        <v>2</v>
      </c>
      <c r="B82" s="103" t="s">
        <v>377</v>
      </c>
      <c r="C82" s="103" t="s">
        <v>348</v>
      </c>
      <c r="D82" s="293"/>
      <c r="E82" s="104" t="s">
        <v>296</v>
      </c>
      <c r="F82" s="133" t="s">
        <v>461</v>
      </c>
      <c r="G82" s="297"/>
      <c r="H82" s="280" t="s">
        <v>621</v>
      </c>
      <c r="I82" s="106"/>
      <c r="N82" s="8" t="str">
        <f>N75</f>
        <v>Yes</v>
      </c>
    </row>
    <row r="83" spans="1:14" ht="46" thickBot="1">
      <c r="A83" s="139" t="s">
        <v>2</v>
      </c>
      <c r="B83" s="127" t="s">
        <v>377</v>
      </c>
      <c r="C83" s="127" t="s">
        <v>349</v>
      </c>
      <c r="D83" s="294"/>
      <c r="E83" s="123" t="s">
        <v>291</v>
      </c>
      <c r="F83" s="140" t="s">
        <v>279</v>
      </c>
      <c r="G83" s="308"/>
      <c r="H83" s="286"/>
      <c r="I83" s="125"/>
      <c r="N83" s="8" t="str">
        <f>N75</f>
        <v>Yes</v>
      </c>
    </row>
    <row r="84" spans="1:14" s="11" customFormat="1" ht="45">
      <c r="A84" s="129" t="s">
        <v>112</v>
      </c>
      <c r="B84" s="130" t="s">
        <v>374</v>
      </c>
      <c r="C84" s="130" t="s">
        <v>52</v>
      </c>
      <c r="D84" s="304" t="s">
        <v>159</v>
      </c>
      <c r="E84" s="141" t="s">
        <v>14</v>
      </c>
      <c r="F84" s="142" t="s">
        <v>474</v>
      </c>
      <c r="G84" s="315">
        <v>2</v>
      </c>
      <c r="H84" s="287" t="s">
        <v>771</v>
      </c>
      <c r="I84" s="143"/>
      <c r="N84" s="16" t="str">
        <f>'2. Process scope &amp; goals'!D20</f>
        <v>Yes</v>
      </c>
    </row>
    <row r="85" spans="1:14" s="11" customFormat="1" ht="45">
      <c r="A85" s="132" t="s">
        <v>112</v>
      </c>
      <c r="B85" s="103" t="s">
        <v>375</v>
      </c>
      <c r="C85" s="103" t="s">
        <v>53</v>
      </c>
      <c r="D85" s="293"/>
      <c r="E85" s="144" t="s">
        <v>15</v>
      </c>
      <c r="F85" s="145" t="s">
        <v>475</v>
      </c>
      <c r="G85" s="306"/>
      <c r="H85" s="276"/>
      <c r="I85" s="146"/>
      <c r="N85" s="11" t="str">
        <f>N84</f>
        <v>Yes</v>
      </c>
    </row>
    <row r="86" spans="1:14" s="11" customFormat="1" ht="45">
      <c r="A86" s="134" t="s">
        <v>112</v>
      </c>
      <c r="B86" s="109" t="s">
        <v>375</v>
      </c>
      <c r="C86" s="109" t="s">
        <v>54</v>
      </c>
      <c r="D86" s="295"/>
      <c r="E86" s="147" t="s">
        <v>16</v>
      </c>
      <c r="F86" s="148" t="s">
        <v>476</v>
      </c>
      <c r="G86" s="316"/>
      <c r="H86" s="277"/>
      <c r="I86" s="149"/>
      <c r="N86" s="11" t="str">
        <f>N84</f>
        <v>Yes</v>
      </c>
    </row>
    <row r="87" spans="1:14" s="11" customFormat="1" ht="51" customHeight="1">
      <c r="A87" s="136" t="s">
        <v>112</v>
      </c>
      <c r="B87" s="137" t="s">
        <v>418</v>
      </c>
      <c r="C87" s="137" t="s">
        <v>53</v>
      </c>
      <c r="D87" s="292" t="s">
        <v>160</v>
      </c>
      <c r="E87" s="150" t="s">
        <v>14</v>
      </c>
      <c r="F87" s="151" t="s">
        <v>477</v>
      </c>
      <c r="G87" s="305">
        <v>2</v>
      </c>
      <c r="H87" s="275" t="s">
        <v>772</v>
      </c>
      <c r="I87" s="152"/>
      <c r="N87" s="11" t="str">
        <f>N84</f>
        <v>Yes</v>
      </c>
    </row>
    <row r="88" spans="1:14" s="11" customFormat="1" ht="45">
      <c r="A88" s="132" t="s">
        <v>112</v>
      </c>
      <c r="B88" s="103" t="s">
        <v>375</v>
      </c>
      <c r="C88" s="103" t="s">
        <v>54</v>
      </c>
      <c r="D88" s="293"/>
      <c r="E88" s="144" t="s">
        <v>15</v>
      </c>
      <c r="F88" s="145" t="s">
        <v>478</v>
      </c>
      <c r="G88" s="306"/>
      <c r="H88" s="276"/>
      <c r="I88" s="146"/>
      <c r="N88" s="11" t="str">
        <f>N84</f>
        <v>Yes</v>
      </c>
    </row>
    <row r="89" spans="1:14" s="11" customFormat="1" ht="45">
      <c r="A89" s="134" t="s">
        <v>112</v>
      </c>
      <c r="B89" s="109" t="s">
        <v>375</v>
      </c>
      <c r="C89" s="109" t="s">
        <v>350</v>
      </c>
      <c r="D89" s="295"/>
      <c r="E89" s="147" t="s">
        <v>16</v>
      </c>
      <c r="F89" s="148" t="s">
        <v>479</v>
      </c>
      <c r="G89" s="316"/>
      <c r="H89" s="277"/>
      <c r="I89" s="149"/>
      <c r="N89" s="11" t="str">
        <f>N84</f>
        <v>Yes</v>
      </c>
    </row>
    <row r="90" spans="1:14" s="11" customFormat="1" ht="48" customHeight="1">
      <c r="A90" s="136" t="s">
        <v>112</v>
      </c>
      <c r="B90" s="137" t="s">
        <v>374</v>
      </c>
      <c r="C90" s="137" t="s">
        <v>54</v>
      </c>
      <c r="D90" s="292" t="s">
        <v>161</v>
      </c>
      <c r="E90" s="150" t="s">
        <v>14</v>
      </c>
      <c r="F90" s="151" t="s">
        <v>480</v>
      </c>
      <c r="G90" s="305">
        <v>1</v>
      </c>
      <c r="H90" s="275" t="s">
        <v>773</v>
      </c>
      <c r="I90" s="152"/>
      <c r="N90" s="11" t="str">
        <f>N84</f>
        <v>Yes</v>
      </c>
    </row>
    <row r="91" spans="1:14" s="11" customFormat="1" ht="45">
      <c r="A91" s="132" t="s">
        <v>112</v>
      </c>
      <c r="B91" s="103" t="s">
        <v>375</v>
      </c>
      <c r="C91" s="103" t="s">
        <v>350</v>
      </c>
      <c r="D91" s="293"/>
      <c r="E91" s="144" t="s">
        <v>15</v>
      </c>
      <c r="F91" s="145" t="s">
        <v>481</v>
      </c>
      <c r="G91" s="306"/>
      <c r="H91" s="276"/>
      <c r="I91" s="146"/>
      <c r="N91" s="11" t="str">
        <f>N84</f>
        <v>Yes</v>
      </c>
    </row>
    <row r="92" spans="1:14" s="11" customFormat="1" ht="46" thickBot="1">
      <c r="A92" s="139" t="s">
        <v>112</v>
      </c>
      <c r="B92" s="127" t="s">
        <v>375</v>
      </c>
      <c r="C92" s="127" t="s">
        <v>351</v>
      </c>
      <c r="D92" s="294"/>
      <c r="E92" s="153" t="s">
        <v>16</v>
      </c>
      <c r="F92" s="154" t="s">
        <v>482</v>
      </c>
      <c r="G92" s="307"/>
      <c r="H92" s="278"/>
      <c r="I92" s="155"/>
      <c r="N92" s="11" t="str">
        <f>N84</f>
        <v>Yes</v>
      </c>
    </row>
    <row r="93" spans="1:14" s="11" customFormat="1" ht="51" customHeight="1">
      <c r="A93" s="129" t="s">
        <v>3</v>
      </c>
      <c r="B93" s="130" t="s">
        <v>374</v>
      </c>
      <c r="C93" s="130" t="s">
        <v>55</v>
      </c>
      <c r="D93" s="304" t="s">
        <v>18</v>
      </c>
      <c r="E93" s="141" t="s">
        <v>14</v>
      </c>
      <c r="F93" s="142" t="s">
        <v>409</v>
      </c>
      <c r="G93" s="315">
        <v>3</v>
      </c>
      <c r="H93" s="287" t="s">
        <v>776</v>
      </c>
      <c r="I93" s="143"/>
      <c r="N93" s="16" t="str">
        <f>'2. Process scope &amp; goals'!D21</f>
        <v>Yes</v>
      </c>
    </row>
    <row r="94" spans="1:14" s="11" customFormat="1" ht="45">
      <c r="A94" s="132" t="s">
        <v>3</v>
      </c>
      <c r="B94" s="103" t="s">
        <v>375</v>
      </c>
      <c r="C94" s="103" t="s">
        <v>56</v>
      </c>
      <c r="D94" s="293"/>
      <c r="E94" s="144" t="s">
        <v>15</v>
      </c>
      <c r="F94" s="145" t="s">
        <v>410</v>
      </c>
      <c r="G94" s="306"/>
      <c r="H94" s="276"/>
      <c r="I94" s="146"/>
      <c r="N94" s="11" t="str">
        <f>N93</f>
        <v>Yes</v>
      </c>
    </row>
    <row r="95" spans="1:14" s="11" customFormat="1" ht="45">
      <c r="A95" s="134" t="s">
        <v>3</v>
      </c>
      <c r="B95" s="109" t="s">
        <v>375</v>
      </c>
      <c r="C95" s="109" t="s">
        <v>57</v>
      </c>
      <c r="D95" s="295"/>
      <c r="E95" s="147" t="s">
        <v>16</v>
      </c>
      <c r="F95" s="148" t="s">
        <v>411</v>
      </c>
      <c r="G95" s="316"/>
      <c r="H95" s="276"/>
      <c r="I95" s="149"/>
      <c r="N95" s="11" t="str">
        <f>N93</f>
        <v>Yes</v>
      </c>
    </row>
    <row r="96" spans="1:14" s="11" customFormat="1" ht="48" customHeight="1">
      <c r="A96" s="136" t="s">
        <v>3</v>
      </c>
      <c r="B96" s="137" t="s">
        <v>374</v>
      </c>
      <c r="C96" s="137" t="s">
        <v>56</v>
      </c>
      <c r="D96" s="292" t="s">
        <v>162</v>
      </c>
      <c r="E96" s="150" t="s">
        <v>14</v>
      </c>
      <c r="F96" s="151" t="s">
        <v>412</v>
      </c>
      <c r="G96" s="305">
        <v>1</v>
      </c>
      <c r="H96" s="275" t="s">
        <v>775</v>
      </c>
      <c r="I96" s="152"/>
      <c r="N96" s="11" t="str">
        <f>N93</f>
        <v>Yes</v>
      </c>
    </row>
    <row r="97" spans="1:14" s="11" customFormat="1" ht="45">
      <c r="A97" s="132" t="s">
        <v>3</v>
      </c>
      <c r="B97" s="103" t="s">
        <v>375</v>
      </c>
      <c r="C97" s="103" t="s">
        <v>57</v>
      </c>
      <c r="D97" s="293"/>
      <c r="E97" s="144" t="s">
        <v>15</v>
      </c>
      <c r="F97" s="145" t="s">
        <v>462</v>
      </c>
      <c r="G97" s="306"/>
      <c r="H97" s="276"/>
      <c r="I97" s="146"/>
      <c r="N97" s="11" t="str">
        <f>N93</f>
        <v>Yes</v>
      </c>
    </row>
    <row r="98" spans="1:14" s="11" customFormat="1" ht="30">
      <c r="A98" s="134" t="s">
        <v>3</v>
      </c>
      <c r="B98" s="109" t="s">
        <v>375</v>
      </c>
      <c r="C98" s="109" t="s">
        <v>352</v>
      </c>
      <c r="D98" s="295"/>
      <c r="E98" s="147" t="s">
        <v>16</v>
      </c>
      <c r="F98" s="148" t="s">
        <v>413</v>
      </c>
      <c r="G98" s="316"/>
      <c r="H98" s="277"/>
      <c r="I98" s="149"/>
      <c r="N98" s="11" t="str">
        <f>N93</f>
        <v>Yes</v>
      </c>
    </row>
    <row r="99" spans="1:14" s="11" customFormat="1" ht="62" customHeight="1">
      <c r="A99" s="136" t="s">
        <v>3</v>
      </c>
      <c r="B99" s="137" t="s">
        <v>376</v>
      </c>
      <c r="C99" s="137" t="s">
        <v>57</v>
      </c>
      <c r="D99" s="292" t="s">
        <v>163</v>
      </c>
      <c r="E99" s="150" t="s">
        <v>290</v>
      </c>
      <c r="F99" s="151" t="s">
        <v>414</v>
      </c>
      <c r="G99" s="305">
        <v>3</v>
      </c>
      <c r="H99" s="275" t="s">
        <v>774</v>
      </c>
      <c r="I99" s="152"/>
      <c r="N99" s="11" t="str">
        <f>N93</f>
        <v>Yes</v>
      </c>
    </row>
    <row r="100" spans="1:14" s="11" customFormat="1" ht="30">
      <c r="A100" s="132" t="s">
        <v>3</v>
      </c>
      <c r="B100" s="103" t="s">
        <v>377</v>
      </c>
      <c r="C100" s="103" t="s">
        <v>352</v>
      </c>
      <c r="D100" s="293"/>
      <c r="E100" s="144" t="s">
        <v>296</v>
      </c>
      <c r="F100" s="145" t="s">
        <v>423</v>
      </c>
      <c r="G100" s="306"/>
      <c r="H100" s="276"/>
      <c r="I100" s="146"/>
      <c r="N100" s="11" t="str">
        <f>N93</f>
        <v>Yes</v>
      </c>
    </row>
    <row r="101" spans="1:14" s="11" customFormat="1" ht="31" thickBot="1">
      <c r="A101" s="139" t="s">
        <v>3</v>
      </c>
      <c r="B101" s="127" t="s">
        <v>377</v>
      </c>
      <c r="C101" s="127" t="s">
        <v>353</v>
      </c>
      <c r="D101" s="294"/>
      <c r="E101" s="153" t="s">
        <v>291</v>
      </c>
      <c r="F101" s="154" t="s">
        <v>415</v>
      </c>
      <c r="G101" s="307"/>
      <c r="H101" s="278"/>
      <c r="I101" s="155"/>
      <c r="N101" s="11" t="str">
        <f>N93</f>
        <v>Yes</v>
      </c>
    </row>
    <row r="102" spans="1:14" s="11" customFormat="1" ht="45">
      <c r="A102" s="129" t="s">
        <v>4</v>
      </c>
      <c r="B102" s="130" t="s">
        <v>294</v>
      </c>
      <c r="C102" s="130" t="s">
        <v>58</v>
      </c>
      <c r="D102" s="304" t="s">
        <v>164</v>
      </c>
      <c r="E102" s="141" t="s">
        <v>14</v>
      </c>
      <c r="F102" s="142" t="s">
        <v>329</v>
      </c>
      <c r="G102" s="315">
        <v>2</v>
      </c>
      <c r="H102" s="287" t="s">
        <v>778</v>
      </c>
      <c r="I102" s="143" t="s">
        <v>777</v>
      </c>
      <c r="N102" s="16" t="str">
        <f>'2. Process scope &amp; goals'!D22</f>
        <v>Yes</v>
      </c>
    </row>
    <row r="103" spans="1:14" s="11" customFormat="1" ht="45">
      <c r="A103" s="132" t="s">
        <v>4</v>
      </c>
      <c r="B103" s="103" t="s">
        <v>294</v>
      </c>
      <c r="C103" s="103" t="s">
        <v>59</v>
      </c>
      <c r="D103" s="293"/>
      <c r="E103" s="144" t="s">
        <v>15</v>
      </c>
      <c r="F103" s="145" t="s">
        <v>424</v>
      </c>
      <c r="G103" s="306"/>
      <c r="H103" s="276"/>
      <c r="I103" s="146"/>
      <c r="N103" s="11" t="str">
        <f>N102</f>
        <v>Yes</v>
      </c>
    </row>
    <row r="104" spans="1:14" s="11" customFormat="1" ht="90">
      <c r="A104" s="134" t="s">
        <v>4</v>
      </c>
      <c r="B104" s="109" t="s">
        <v>294</v>
      </c>
      <c r="C104" s="109" t="s">
        <v>60</v>
      </c>
      <c r="D104" s="295"/>
      <c r="E104" s="147" t="s">
        <v>16</v>
      </c>
      <c r="F104" s="148" t="s">
        <v>425</v>
      </c>
      <c r="G104" s="316"/>
      <c r="H104" s="277"/>
      <c r="I104" s="149"/>
      <c r="N104" s="11" t="str">
        <f>N102</f>
        <v>Yes</v>
      </c>
    </row>
    <row r="105" spans="1:14" s="11" customFormat="1" ht="81" customHeight="1">
      <c r="A105" s="136" t="s">
        <v>4</v>
      </c>
      <c r="B105" s="137" t="s">
        <v>294</v>
      </c>
      <c r="C105" s="137" t="s">
        <v>59</v>
      </c>
      <c r="D105" s="292" t="s">
        <v>165</v>
      </c>
      <c r="E105" s="150" t="s">
        <v>14</v>
      </c>
      <c r="F105" s="151" t="s">
        <v>312</v>
      </c>
      <c r="G105" s="305">
        <v>2</v>
      </c>
      <c r="H105" s="275" t="s">
        <v>779</v>
      </c>
      <c r="I105" s="247" t="s">
        <v>780</v>
      </c>
      <c r="N105" s="11" t="str">
        <f>N102</f>
        <v>Yes</v>
      </c>
    </row>
    <row r="106" spans="1:14" s="11" customFormat="1" ht="90">
      <c r="A106" s="132" t="s">
        <v>4</v>
      </c>
      <c r="B106" s="103" t="s">
        <v>294</v>
      </c>
      <c r="C106" s="103" t="s">
        <v>60</v>
      </c>
      <c r="D106" s="293"/>
      <c r="E106" s="144" t="s">
        <v>15</v>
      </c>
      <c r="F106" s="145" t="s">
        <v>426</v>
      </c>
      <c r="G106" s="306"/>
      <c r="H106" s="276"/>
      <c r="I106" s="146"/>
      <c r="N106" s="11" t="str">
        <f>N102</f>
        <v>Yes</v>
      </c>
    </row>
    <row r="107" spans="1:14" s="11" customFormat="1" ht="135">
      <c r="A107" s="134" t="s">
        <v>4</v>
      </c>
      <c r="B107" s="109" t="s">
        <v>294</v>
      </c>
      <c r="C107" s="109" t="s">
        <v>61</v>
      </c>
      <c r="D107" s="295"/>
      <c r="E107" s="147" t="s">
        <v>16</v>
      </c>
      <c r="F107" s="148" t="s">
        <v>427</v>
      </c>
      <c r="G107" s="316"/>
      <c r="H107" s="277"/>
      <c r="I107" s="149"/>
      <c r="N107" s="11" t="str">
        <f>N102</f>
        <v>Yes</v>
      </c>
    </row>
    <row r="108" spans="1:14" s="11" customFormat="1" ht="40" customHeight="1">
      <c r="A108" s="136" t="s">
        <v>4</v>
      </c>
      <c r="B108" s="137" t="s">
        <v>294</v>
      </c>
      <c r="C108" s="137" t="s">
        <v>60</v>
      </c>
      <c r="D108" s="292" t="s">
        <v>19</v>
      </c>
      <c r="E108" s="150" t="s">
        <v>14</v>
      </c>
      <c r="F108" s="151" t="s">
        <v>428</v>
      </c>
      <c r="G108" s="305">
        <v>1</v>
      </c>
      <c r="H108" s="275" t="s">
        <v>781</v>
      </c>
      <c r="I108" s="152"/>
      <c r="N108" s="11" t="str">
        <f>N102</f>
        <v>Yes</v>
      </c>
    </row>
    <row r="109" spans="1:14" s="11" customFormat="1" ht="60">
      <c r="A109" s="132" t="s">
        <v>4</v>
      </c>
      <c r="B109" s="103" t="s">
        <v>294</v>
      </c>
      <c r="C109" s="103" t="s">
        <v>61</v>
      </c>
      <c r="D109" s="293"/>
      <c r="E109" s="144" t="s">
        <v>15</v>
      </c>
      <c r="F109" s="145" t="s">
        <v>463</v>
      </c>
      <c r="G109" s="306"/>
      <c r="H109" s="276"/>
      <c r="I109" s="146"/>
      <c r="N109" s="11" t="str">
        <f>N102</f>
        <v>Yes</v>
      </c>
    </row>
    <row r="110" spans="1:14" s="11" customFormat="1" ht="45">
      <c r="A110" s="134" t="s">
        <v>4</v>
      </c>
      <c r="B110" s="109" t="s">
        <v>294</v>
      </c>
      <c r="C110" s="109" t="s">
        <v>354</v>
      </c>
      <c r="D110" s="295"/>
      <c r="E110" s="147" t="s">
        <v>16</v>
      </c>
      <c r="F110" s="148" t="s">
        <v>464</v>
      </c>
      <c r="G110" s="316"/>
      <c r="H110" s="277"/>
      <c r="I110" s="149"/>
      <c r="N110" s="11" t="str">
        <f>N102</f>
        <v>Yes</v>
      </c>
    </row>
    <row r="111" spans="1:14" s="11" customFormat="1" ht="60">
      <c r="A111" s="136" t="s">
        <v>4</v>
      </c>
      <c r="B111" s="137" t="s">
        <v>294</v>
      </c>
      <c r="C111" s="137" t="s">
        <v>61</v>
      </c>
      <c r="D111" s="292" t="s">
        <v>166</v>
      </c>
      <c r="E111" s="150" t="s">
        <v>14</v>
      </c>
      <c r="F111" s="151" t="s">
        <v>313</v>
      </c>
      <c r="G111" s="305">
        <v>1</v>
      </c>
      <c r="H111" s="275" t="s">
        <v>785</v>
      </c>
      <c r="I111" s="247" t="s">
        <v>782</v>
      </c>
      <c r="N111" s="11" t="str">
        <f>N102</f>
        <v>Yes</v>
      </c>
    </row>
    <row r="112" spans="1:14" s="11" customFormat="1" ht="45">
      <c r="A112" s="132" t="s">
        <v>4</v>
      </c>
      <c r="B112" s="103" t="s">
        <v>294</v>
      </c>
      <c r="C112" s="103" t="s">
        <v>354</v>
      </c>
      <c r="D112" s="293"/>
      <c r="E112" s="144" t="s">
        <v>15</v>
      </c>
      <c r="F112" s="145" t="s">
        <v>429</v>
      </c>
      <c r="G112" s="306"/>
      <c r="H112" s="276"/>
      <c r="I112" s="245" t="s">
        <v>783</v>
      </c>
      <c r="N112" s="11" t="str">
        <f>N102</f>
        <v>Yes</v>
      </c>
    </row>
    <row r="113" spans="1:14" s="11" customFormat="1" ht="61" thickBot="1">
      <c r="A113" s="139" t="s">
        <v>4</v>
      </c>
      <c r="B113" s="127" t="s">
        <v>294</v>
      </c>
      <c r="C113" s="127" t="s">
        <v>355</v>
      </c>
      <c r="D113" s="294"/>
      <c r="E113" s="153" t="s">
        <v>16</v>
      </c>
      <c r="F113" s="154" t="s">
        <v>314</v>
      </c>
      <c r="G113" s="307"/>
      <c r="H113" s="278"/>
      <c r="I113" s="248" t="s">
        <v>784</v>
      </c>
      <c r="N113" s="11" t="str">
        <f>N102</f>
        <v>Yes</v>
      </c>
    </row>
    <row r="114" spans="1:14" ht="45" customHeight="1">
      <c r="A114" s="129" t="s">
        <v>5</v>
      </c>
      <c r="B114" s="130" t="s">
        <v>294</v>
      </c>
      <c r="C114" s="130" t="s">
        <v>62</v>
      </c>
      <c r="D114" s="302" t="s">
        <v>167</v>
      </c>
      <c r="E114" s="98" t="s">
        <v>14</v>
      </c>
      <c r="F114" s="131" t="s">
        <v>280</v>
      </c>
      <c r="G114" s="314">
        <v>3</v>
      </c>
      <c r="H114" s="282" t="s">
        <v>810</v>
      </c>
      <c r="I114" s="244" t="s">
        <v>807</v>
      </c>
      <c r="N114" s="13" t="str">
        <f>'2. Process scope &amp; goals'!D23</f>
        <v>Yes</v>
      </c>
    </row>
    <row r="115" spans="1:14" ht="60">
      <c r="A115" s="132" t="s">
        <v>5</v>
      </c>
      <c r="B115" s="103" t="s">
        <v>294</v>
      </c>
      <c r="C115" s="103" t="s">
        <v>63</v>
      </c>
      <c r="D115" s="300"/>
      <c r="E115" s="104" t="s">
        <v>15</v>
      </c>
      <c r="F115" s="133" t="s">
        <v>465</v>
      </c>
      <c r="G115" s="297"/>
      <c r="H115" s="283" t="s">
        <v>637</v>
      </c>
      <c r="I115" s="247" t="s">
        <v>762</v>
      </c>
      <c r="N115" s="8" t="str">
        <f>N114</f>
        <v>Yes</v>
      </c>
    </row>
    <row r="116" spans="1:14" ht="45">
      <c r="A116" s="134" t="s">
        <v>5</v>
      </c>
      <c r="B116" s="109" t="s">
        <v>294</v>
      </c>
      <c r="C116" s="109" t="s">
        <v>64</v>
      </c>
      <c r="D116" s="303"/>
      <c r="E116" s="110" t="s">
        <v>16</v>
      </c>
      <c r="F116" s="135" t="s">
        <v>207</v>
      </c>
      <c r="G116" s="298"/>
      <c r="H116" s="283"/>
      <c r="I116" s="246" t="s">
        <v>809</v>
      </c>
      <c r="N116" s="8" t="str">
        <f>N114</f>
        <v>Yes</v>
      </c>
    </row>
    <row r="117" spans="1:14" ht="47" customHeight="1">
      <c r="A117" s="136" t="s">
        <v>5</v>
      </c>
      <c r="B117" s="137" t="s">
        <v>294</v>
      </c>
      <c r="C117" s="137" t="s">
        <v>63</v>
      </c>
      <c r="D117" s="299" t="s">
        <v>168</v>
      </c>
      <c r="E117" s="116" t="s">
        <v>14</v>
      </c>
      <c r="F117" s="138" t="s">
        <v>208</v>
      </c>
      <c r="G117" s="296">
        <v>3</v>
      </c>
      <c r="H117" s="288" t="s">
        <v>811</v>
      </c>
      <c r="I117" s="118"/>
      <c r="N117" s="8" t="str">
        <f>N114</f>
        <v>Yes</v>
      </c>
    </row>
    <row r="118" spans="1:14" ht="45">
      <c r="A118" s="132" t="s">
        <v>5</v>
      </c>
      <c r="B118" s="103" t="s">
        <v>294</v>
      </c>
      <c r="C118" s="103" t="s">
        <v>64</v>
      </c>
      <c r="D118" s="300"/>
      <c r="E118" s="104" t="s">
        <v>15</v>
      </c>
      <c r="F118" s="133" t="s">
        <v>466</v>
      </c>
      <c r="G118" s="297"/>
      <c r="H118" s="289" t="s">
        <v>641</v>
      </c>
      <c r="I118" s="106"/>
      <c r="N118" s="8" t="str">
        <f>N114</f>
        <v>Yes</v>
      </c>
    </row>
    <row r="119" spans="1:14" ht="45">
      <c r="A119" s="134" t="s">
        <v>5</v>
      </c>
      <c r="B119" s="109" t="s">
        <v>294</v>
      </c>
      <c r="C119" s="109" t="s">
        <v>65</v>
      </c>
      <c r="D119" s="303"/>
      <c r="E119" s="110" t="s">
        <v>16</v>
      </c>
      <c r="F119" s="135" t="s">
        <v>209</v>
      </c>
      <c r="G119" s="298"/>
      <c r="H119" s="290"/>
      <c r="I119" s="112"/>
      <c r="N119" s="8" t="str">
        <f>N114</f>
        <v>Yes</v>
      </c>
    </row>
    <row r="120" spans="1:14" ht="45">
      <c r="A120" s="136" t="s">
        <v>5</v>
      </c>
      <c r="B120" s="137" t="s">
        <v>294</v>
      </c>
      <c r="C120" s="137" t="s">
        <v>64</v>
      </c>
      <c r="D120" s="299" t="s">
        <v>20</v>
      </c>
      <c r="E120" s="116" t="s">
        <v>14</v>
      </c>
      <c r="F120" s="138" t="s">
        <v>244</v>
      </c>
      <c r="G120" s="296">
        <v>3</v>
      </c>
      <c r="H120" s="283" t="s">
        <v>812</v>
      </c>
      <c r="I120" s="118"/>
      <c r="N120" s="8" t="str">
        <f>N114</f>
        <v>Yes</v>
      </c>
    </row>
    <row r="121" spans="1:14" ht="45">
      <c r="A121" s="132" t="s">
        <v>5</v>
      </c>
      <c r="B121" s="156"/>
      <c r="C121" s="156"/>
      <c r="D121" s="300"/>
      <c r="E121" s="104" t="s">
        <v>15</v>
      </c>
      <c r="F121" s="133" t="s">
        <v>210</v>
      </c>
      <c r="G121" s="297"/>
      <c r="H121" s="283" t="s">
        <v>645</v>
      </c>
      <c r="I121" s="106"/>
      <c r="N121" s="8" t="str">
        <f>N114</f>
        <v>Yes</v>
      </c>
    </row>
    <row r="122" spans="1:14" ht="45">
      <c r="A122" s="134" t="s">
        <v>5</v>
      </c>
      <c r="B122" s="157"/>
      <c r="C122" s="157"/>
      <c r="D122" s="303"/>
      <c r="E122" s="110" t="s">
        <v>16</v>
      </c>
      <c r="F122" s="135" t="s">
        <v>281</v>
      </c>
      <c r="G122" s="298"/>
      <c r="H122" s="283"/>
      <c r="I122" s="112"/>
      <c r="N122" s="8" t="str">
        <f>N114</f>
        <v>Yes</v>
      </c>
    </row>
    <row r="123" spans="1:14" ht="45">
      <c r="A123" s="136" t="s">
        <v>5</v>
      </c>
      <c r="B123" s="137" t="s">
        <v>294</v>
      </c>
      <c r="C123" s="137" t="s">
        <v>65</v>
      </c>
      <c r="D123" s="299" t="s">
        <v>21</v>
      </c>
      <c r="E123" s="116" t="s">
        <v>14</v>
      </c>
      <c r="F123" s="138" t="s">
        <v>245</v>
      </c>
      <c r="G123" s="296">
        <v>3</v>
      </c>
      <c r="H123" s="288" t="s">
        <v>813</v>
      </c>
      <c r="I123" s="118"/>
      <c r="N123" s="8" t="str">
        <f>N114</f>
        <v>Yes</v>
      </c>
    </row>
    <row r="124" spans="1:14" ht="45">
      <c r="A124" s="132" t="s">
        <v>5</v>
      </c>
      <c r="B124" s="156"/>
      <c r="C124" s="156"/>
      <c r="D124" s="300"/>
      <c r="E124" s="104" t="s">
        <v>15</v>
      </c>
      <c r="F124" s="133" t="s">
        <v>211</v>
      </c>
      <c r="G124" s="297"/>
      <c r="H124" s="289" t="s">
        <v>651</v>
      </c>
      <c r="I124" s="106"/>
      <c r="N124" s="8" t="str">
        <f>N114</f>
        <v>Yes</v>
      </c>
    </row>
    <row r="125" spans="1:14" ht="45">
      <c r="A125" s="134" t="s">
        <v>5</v>
      </c>
      <c r="B125" s="157"/>
      <c r="C125" s="157"/>
      <c r="D125" s="303"/>
      <c r="E125" s="110" t="s">
        <v>16</v>
      </c>
      <c r="F125" s="135" t="s">
        <v>467</v>
      </c>
      <c r="G125" s="298"/>
      <c r="H125" s="290"/>
      <c r="I125" s="112"/>
      <c r="N125" s="8" t="str">
        <f>N114</f>
        <v>Yes</v>
      </c>
    </row>
    <row r="126" spans="1:14" ht="59" customHeight="1">
      <c r="A126" s="136" t="s">
        <v>5</v>
      </c>
      <c r="B126" s="137" t="s">
        <v>294</v>
      </c>
      <c r="C126" s="137" t="s">
        <v>66</v>
      </c>
      <c r="D126" s="299" t="s">
        <v>22</v>
      </c>
      <c r="E126" s="116" t="s">
        <v>14</v>
      </c>
      <c r="F126" s="138" t="s">
        <v>468</v>
      </c>
      <c r="G126" s="296">
        <v>2</v>
      </c>
      <c r="H126" s="283" t="s">
        <v>814</v>
      </c>
      <c r="I126" s="118"/>
      <c r="N126" s="8" t="str">
        <f>N114</f>
        <v>Yes</v>
      </c>
    </row>
    <row r="127" spans="1:14" ht="45">
      <c r="A127" s="132" t="s">
        <v>5</v>
      </c>
      <c r="B127" s="156"/>
      <c r="C127" s="156"/>
      <c r="D127" s="300"/>
      <c r="E127" s="104" t="s">
        <v>15</v>
      </c>
      <c r="F127" s="133" t="s">
        <v>246</v>
      </c>
      <c r="G127" s="297"/>
      <c r="H127" s="283" t="s">
        <v>654</v>
      </c>
      <c r="I127" s="106"/>
      <c r="N127" s="8" t="str">
        <f>N114</f>
        <v>Yes</v>
      </c>
    </row>
    <row r="128" spans="1:14" ht="45">
      <c r="A128" s="134" t="s">
        <v>5</v>
      </c>
      <c r="B128" s="157"/>
      <c r="C128" s="157"/>
      <c r="D128" s="303"/>
      <c r="E128" s="110" t="s">
        <v>16</v>
      </c>
      <c r="F128" s="135" t="s">
        <v>247</v>
      </c>
      <c r="G128" s="298"/>
      <c r="H128" s="283"/>
      <c r="I128" s="112"/>
      <c r="N128" s="8" t="str">
        <f>N114</f>
        <v>Yes</v>
      </c>
    </row>
    <row r="129" spans="1:14" ht="61" customHeight="1">
      <c r="A129" s="136" t="s">
        <v>5</v>
      </c>
      <c r="B129" s="137" t="s">
        <v>294</v>
      </c>
      <c r="C129" s="137" t="s">
        <v>67</v>
      </c>
      <c r="D129" s="299" t="s">
        <v>23</v>
      </c>
      <c r="E129" s="116" t="s">
        <v>14</v>
      </c>
      <c r="F129" s="138" t="s">
        <v>212</v>
      </c>
      <c r="G129" s="296">
        <v>2</v>
      </c>
      <c r="H129" s="288" t="s">
        <v>815</v>
      </c>
      <c r="I129" s="118"/>
      <c r="N129" s="8" t="str">
        <f>N114</f>
        <v>Yes</v>
      </c>
    </row>
    <row r="130" spans="1:14" ht="45">
      <c r="A130" s="132" t="s">
        <v>5</v>
      </c>
      <c r="B130" s="156"/>
      <c r="C130" s="156"/>
      <c r="D130" s="300"/>
      <c r="E130" s="104" t="s">
        <v>15</v>
      </c>
      <c r="F130" s="133" t="s">
        <v>213</v>
      </c>
      <c r="G130" s="297"/>
      <c r="H130" s="289" t="s">
        <v>660</v>
      </c>
      <c r="I130" s="106"/>
      <c r="N130" s="8" t="str">
        <f>N114</f>
        <v>Yes</v>
      </c>
    </row>
    <row r="131" spans="1:14" ht="46" thickBot="1">
      <c r="A131" s="139" t="s">
        <v>5</v>
      </c>
      <c r="B131" s="158"/>
      <c r="C131" s="158"/>
      <c r="D131" s="301"/>
      <c r="E131" s="123" t="s">
        <v>16</v>
      </c>
      <c r="F131" s="140" t="s">
        <v>214</v>
      </c>
      <c r="G131" s="308"/>
      <c r="H131" s="291"/>
      <c r="I131" s="125"/>
      <c r="N131" s="8" t="str">
        <f>N114</f>
        <v>Yes</v>
      </c>
    </row>
    <row r="132" spans="1:14" ht="45">
      <c r="A132" s="129" t="s">
        <v>6</v>
      </c>
      <c r="B132" s="130" t="s">
        <v>294</v>
      </c>
      <c r="C132" s="130" t="s">
        <v>68</v>
      </c>
      <c r="D132" s="302" t="s">
        <v>24</v>
      </c>
      <c r="E132" s="98" t="s">
        <v>14</v>
      </c>
      <c r="F132" s="131" t="s">
        <v>248</v>
      </c>
      <c r="G132" s="314">
        <v>3</v>
      </c>
      <c r="H132" s="279" t="s">
        <v>816</v>
      </c>
      <c r="I132" s="244" t="s">
        <v>761</v>
      </c>
      <c r="N132" s="13" t="str">
        <f>'2. Process scope &amp; goals'!D24</f>
        <v>Yes</v>
      </c>
    </row>
    <row r="133" spans="1:14" ht="45">
      <c r="A133" s="132" t="s">
        <v>6</v>
      </c>
      <c r="B133" s="103" t="s">
        <v>294</v>
      </c>
      <c r="C133" s="103" t="s">
        <v>69</v>
      </c>
      <c r="D133" s="300"/>
      <c r="E133" s="104" t="s">
        <v>15</v>
      </c>
      <c r="F133" s="133" t="s">
        <v>249</v>
      </c>
      <c r="G133" s="297"/>
      <c r="H133" s="280" t="s">
        <v>663</v>
      </c>
      <c r="I133" s="106"/>
      <c r="N133" s="8" t="str">
        <f>N132</f>
        <v>Yes</v>
      </c>
    </row>
    <row r="134" spans="1:14" ht="45">
      <c r="A134" s="134" t="s">
        <v>6</v>
      </c>
      <c r="B134" s="109" t="s">
        <v>294</v>
      </c>
      <c r="C134" s="109" t="s">
        <v>70</v>
      </c>
      <c r="D134" s="303"/>
      <c r="E134" s="110" t="s">
        <v>16</v>
      </c>
      <c r="F134" s="135" t="s">
        <v>215</v>
      </c>
      <c r="G134" s="298"/>
      <c r="H134" s="281"/>
      <c r="I134" s="112"/>
      <c r="N134" s="8" t="str">
        <f>N132</f>
        <v>Yes</v>
      </c>
    </row>
    <row r="135" spans="1:14" ht="45">
      <c r="A135" s="136" t="s">
        <v>6</v>
      </c>
      <c r="B135" s="137" t="s">
        <v>294</v>
      </c>
      <c r="C135" s="137" t="s">
        <v>69</v>
      </c>
      <c r="D135" s="299" t="s">
        <v>25</v>
      </c>
      <c r="E135" s="116" t="s">
        <v>14</v>
      </c>
      <c r="F135" s="138" t="s">
        <v>250</v>
      </c>
      <c r="G135" s="296">
        <v>3</v>
      </c>
      <c r="H135" s="282" t="s">
        <v>817</v>
      </c>
      <c r="I135" s="118"/>
      <c r="N135" s="8" t="str">
        <f>N132</f>
        <v>Yes</v>
      </c>
    </row>
    <row r="136" spans="1:14" ht="45">
      <c r="A136" s="132" t="s">
        <v>6</v>
      </c>
      <c r="B136" s="103" t="s">
        <v>294</v>
      </c>
      <c r="C136" s="103" t="s">
        <v>70</v>
      </c>
      <c r="D136" s="300"/>
      <c r="E136" s="104" t="s">
        <v>15</v>
      </c>
      <c r="F136" s="133" t="s">
        <v>216</v>
      </c>
      <c r="G136" s="297"/>
      <c r="H136" s="283" t="s">
        <v>669</v>
      </c>
      <c r="I136" s="106"/>
      <c r="N136" s="8" t="str">
        <f>N132</f>
        <v>Yes</v>
      </c>
    </row>
    <row r="137" spans="1:14" ht="45">
      <c r="A137" s="134" t="s">
        <v>6</v>
      </c>
      <c r="B137" s="109" t="s">
        <v>294</v>
      </c>
      <c r="C137" s="109" t="s">
        <v>71</v>
      </c>
      <c r="D137" s="303"/>
      <c r="E137" s="110" t="s">
        <v>16</v>
      </c>
      <c r="F137" s="135" t="s">
        <v>469</v>
      </c>
      <c r="G137" s="298"/>
      <c r="H137" s="283"/>
      <c r="I137" s="112"/>
      <c r="N137" s="8" t="str">
        <f>N132</f>
        <v>Yes</v>
      </c>
    </row>
    <row r="138" spans="1:14" ht="58" customHeight="1">
      <c r="A138" s="136" t="s">
        <v>6</v>
      </c>
      <c r="B138" s="137" t="s">
        <v>294</v>
      </c>
      <c r="C138" s="137" t="s">
        <v>70</v>
      </c>
      <c r="D138" s="299" t="s">
        <v>26</v>
      </c>
      <c r="E138" s="116" t="s">
        <v>14</v>
      </c>
      <c r="F138" s="138" t="s">
        <v>217</v>
      </c>
      <c r="G138" s="296">
        <v>2</v>
      </c>
      <c r="H138" s="288" t="s">
        <v>818</v>
      </c>
      <c r="I138" s="118"/>
      <c r="N138" s="8" t="str">
        <f>N132</f>
        <v>Yes</v>
      </c>
    </row>
    <row r="139" spans="1:14" ht="45">
      <c r="A139" s="132" t="s">
        <v>6</v>
      </c>
      <c r="B139" s="103" t="s">
        <v>294</v>
      </c>
      <c r="C139" s="103" t="s">
        <v>71</v>
      </c>
      <c r="D139" s="300"/>
      <c r="E139" s="104" t="s">
        <v>15</v>
      </c>
      <c r="F139" s="133" t="s">
        <v>251</v>
      </c>
      <c r="G139" s="297"/>
      <c r="H139" s="289" t="s">
        <v>674</v>
      </c>
      <c r="I139" s="106"/>
      <c r="N139" s="8" t="str">
        <f>N132</f>
        <v>Yes</v>
      </c>
    </row>
    <row r="140" spans="1:14" ht="45">
      <c r="A140" s="134" t="s">
        <v>6</v>
      </c>
      <c r="B140" s="109" t="s">
        <v>294</v>
      </c>
      <c r="C140" s="109" t="s">
        <v>356</v>
      </c>
      <c r="D140" s="303"/>
      <c r="E140" s="110" t="s">
        <v>16</v>
      </c>
      <c r="F140" s="135" t="s">
        <v>252</v>
      </c>
      <c r="G140" s="298"/>
      <c r="H140" s="290"/>
      <c r="I140" s="112"/>
      <c r="N140" s="8" t="str">
        <f>N132</f>
        <v>Yes</v>
      </c>
    </row>
    <row r="141" spans="1:14" ht="45">
      <c r="A141" s="136" t="s">
        <v>6</v>
      </c>
      <c r="B141" s="137" t="s">
        <v>294</v>
      </c>
      <c r="C141" s="137" t="s">
        <v>71</v>
      </c>
      <c r="D141" s="299" t="s">
        <v>27</v>
      </c>
      <c r="E141" s="116" t="s">
        <v>14</v>
      </c>
      <c r="F141" s="138" t="s">
        <v>253</v>
      </c>
      <c r="G141" s="296">
        <v>3</v>
      </c>
      <c r="H141" s="283" t="s">
        <v>819</v>
      </c>
      <c r="I141" s="118"/>
      <c r="N141" s="8" t="str">
        <f>N132</f>
        <v>Yes</v>
      </c>
    </row>
    <row r="142" spans="1:14" ht="45">
      <c r="A142" s="132" t="s">
        <v>6</v>
      </c>
      <c r="B142" s="103" t="s">
        <v>294</v>
      </c>
      <c r="C142" s="103" t="s">
        <v>356</v>
      </c>
      <c r="D142" s="300"/>
      <c r="E142" s="104" t="s">
        <v>15</v>
      </c>
      <c r="F142" s="133" t="s">
        <v>218</v>
      </c>
      <c r="G142" s="297"/>
      <c r="H142" s="283"/>
      <c r="I142" s="106"/>
      <c r="N142" s="8" t="str">
        <f>N132</f>
        <v>Yes</v>
      </c>
    </row>
    <row r="143" spans="1:14" ht="46" thickBot="1">
      <c r="A143" s="139" t="s">
        <v>6</v>
      </c>
      <c r="B143" s="127" t="s">
        <v>294</v>
      </c>
      <c r="C143" s="127" t="s">
        <v>357</v>
      </c>
      <c r="D143" s="301"/>
      <c r="E143" s="123" t="s">
        <v>16</v>
      </c>
      <c r="F143" s="140" t="s">
        <v>219</v>
      </c>
      <c r="G143" s="308"/>
      <c r="H143" s="284" t="s">
        <v>680</v>
      </c>
      <c r="I143" s="125"/>
      <c r="N143" s="8" t="str">
        <f>N132</f>
        <v>Yes</v>
      </c>
    </row>
    <row r="144" spans="1:14" ht="45">
      <c r="A144" s="129" t="s">
        <v>7</v>
      </c>
      <c r="B144" s="130" t="s">
        <v>294</v>
      </c>
      <c r="C144" s="130" t="s">
        <v>72</v>
      </c>
      <c r="D144" s="302" t="s">
        <v>28</v>
      </c>
      <c r="E144" s="98" t="s">
        <v>14</v>
      </c>
      <c r="F144" s="131" t="s">
        <v>483</v>
      </c>
      <c r="G144" s="314">
        <v>3</v>
      </c>
      <c r="H144" s="279" t="s">
        <v>820</v>
      </c>
      <c r="I144" s="100"/>
      <c r="N144" s="13" t="str">
        <f>'2. Process scope &amp; goals'!D25</f>
        <v>Yes</v>
      </c>
    </row>
    <row r="145" spans="1:14" ht="45" customHeight="1">
      <c r="A145" s="132" t="s">
        <v>7</v>
      </c>
      <c r="B145" s="103" t="s">
        <v>294</v>
      </c>
      <c r="C145" s="103" t="s">
        <v>73</v>
      </c>
      <c r="D145" s="300"/>
      <c r="E145" s="104" t="s">
        <v>15</v>
      </c>
      <c r="F145" s="133" t="s">
        <v>220</v>
      </c>
      <c r="G145" s="297"/>
      <c r="H145" s="280" t="s">
        <v>684</v>
      </c>
      <c r="I145" s="106"/>
      <c r="N145" s="8" t="str">
        <f>N144</f>
        <v>Yes</v>
      </c>
    </row>
    <row r="146" spans="1:14" ht="45">
      <c r="A146" s="134" t="s">
        <v>7</v>
      </c>
      <c r="B146" s="109" t="s">
        <v>294</v>
      </c>
      <c r="C146" s="109" t="s">
        <v>74</v>
      </c>
      <c r="D146" s="303"/>
      <c r="E146" s="110" t="s">
        <v>16</v>
      </c>
      <c r="F146" s="135" t="s">
        <v>254</v>
      </c>
      <c r="G146" s="298"/>
      <c r="H146" s="281"/>
      <c r="I146" s="112"/>
      <c r="N146" s="8" t="str">
        <f>N144</f>
        <v>Yes</v>
      </c>
    </row>
    <row r="147" spans="1:14" ht="45">
      <c r="A147" s="136" t="s">
        <v>7</v>
      </c>
      <c r="B147" s="137" t="s">
        <v>294</v>
      </c>
      <c r="C147" s="137" t="s">
        <v>73</v>
      </c>
      <c r="D147" s="299" t="s">
        <v>29</v>
      </c>
      <c r="E147" s="116" t="s">
        <v>14</v>
      </c>
      <c r="F147" s="138" t="s">
        <v>484</v>
      </c>
      <c r="G147" s="296">
        <v>3</v>
      </c>
      <c r="H147" s="282" t="s">
        <v>822</v>
      </c>
      <c r="I147" s="247"/>
      <c r="N147" s="8" t="str">
        <f>N144</f>
        <v>Yes</v>
      </c>
    </row>
    <row r="148" spans="1:14" ht="45">
      <c r="A148" s="132" t="s">
        <v>7</v>
      </c>
      <c r="B148" s="103" t="s">
        <v>294</v>
      </c>
      <c r="C148" s="103" t="s">
        <v>74</v>
      </c>
      <c r="D148" s="300"/>
      <c r="E148" s="104" t="s">
        <v>15</v>
      </c>
      <c r="F148" s="133" t="s">
        <v>221</v>
      </c>
      <c r="G148" s="297"/>
      <c r="H148" s="283" t="s">
        <v>689</v>
      </c>
      <c r="I148" s="106"/>
      <c r="N148" s="8" t="str">
        <f>N144</f>
        <v>Yes</v>
      </c>
    </row>
    <row r="149" spans="1:14" ht="45">
      <c r="A149" s="134" t="s">
        <v>7</v>
      </c>
      <c r="B149" s="109" t="s">
        <v>294</v>
      </c>
      <c r="C149" s="109" t="s">
        <v>75</v>
      </c>
      <c r="D149" s="303"/>
      <c r="E149" s="110" t="s">
        <v>16</v>
      </c>
      <c r="F149" s="135" t="s">
        <v>223</v>
      </c>
      <c r="G149" s="298"/>
      <c r="H149" s="283"/>
      <c r="I149" s="112"/>
      <c r="N149" s="8" t="str">
        <f>N144</f>
        <v>Yes</v>
      </c>
    </row>
    <row r="150" spans="1:14" ht="54" customHeight="1">
      <c r="A150" s="136" t="s">
        <v>7</v>
      </c>
      <c r="B150" s="137" t="s">
        <v>294</v>
      </c>
      <c r="C150" s="137" t="s">
        <v>74</v>
      </c>
      <c r="D150" s="299" t="s">
        <v>169</v>
      </c>
      <c r="E150" s="116" t="s">
        <v>14</v>
      </c>
      <c r="F150" s="138" t="s">
        <v>40</v>
      </c>
      <c r="G150" s="296">
        <v>3</v>
      </c>
      <c r="H150" s="288" t="s">
        <v>823</v>
      </c>
      <c r="I150" s="118" t="s">
        <v>821</v>
      </c>
      <c r="N150" s="8" t="str">
        <f>N144</f>
        <v>Yes</v>
      </c>
    </row>
    <row r="151" spans="1:14" ht="60">
      <c r="A151" s="132" t="s">
        <v>7</v>
      </c>
      <c r="B151" s="103" t="s">
        <v>294</v>
      </c>
      <c r="C151" s="103" t="s">
        <v>75</v>
      </c>
      <c r="D151" s="300"/>
      <c r="E151" s="104" t="s">
        <v>15</v>
      </c>
      <c r="F151" s="133" t="s">
        <v>255</v>
      </c>
      <c r="G151" s="297"/>
      <c r="H151" s="289" t="s">
        <v>692</v>
      </c>
      <c r="I151" s="106"/>
      <c r="N151" s="8" t="str">
        <f>N144</f>
        <v>Yes</v>
      </c>
    </row>
    <row r="152" spans="1:14" ht="45">
      <c r="A152" s="134" t="s">
        <v>7</v>
      </c>
      <c r="B152" s="109" t="s">
        <v>294</v>
      </c>
      <c r="C152" s="109" t="s">
        <v>76</v>
      </c>
      <c r="D152" s="303"/>
      <c r="E152" s="110" t="s">
        <v>16</v>
      </c>
      <c r="F152" s="135" t="s">
        <v>256</v>
      </c>
      <c r="G152" s="298"/>
      <c r="H152" s="290"/>
      <c r="I152" s="112"/>
      <c r="N152" s="8" t="str">
        <f>N144</f>
        <v>Yes</v>
      </c>
    </row>
    <row r="153" spans="1:14" ht="45">
      <c r="A153" s="136" t="s">
        <v>7</v>
      </c>
      <c r="B153" s="137" t="s">
        <v>294</v>
      </c>
      <c r="C153" s="137" t="s">
        <v>75</v>
      </c>
      <c r="D153" s="299" t="s">
        <v>30</v>
      </c>
      <c r="E153" s="116" t="s">
        <v>14</v>
      </c>
      <c r="F153" s="138" t="s">
        <v>222</v>
      </c>
      <c r="G153" s="296">
        <v>3</v>
      </c>
      <c r="H153" s="283" t="s">
        <v>825</v>
      </c>
      <c r="I153" s="247" t="s">
        <v>824</v>
      </c>
      <c r="N153" s="8" t="str">
        <f>N144</f>
        <v>Yes</v>
      </c>
    </row>
    <row r="154" spans="1:14" ht="45">
      <c r="A154" s="132" t="s">
        <v>7</v>
      </c>
      <c r="B154" s="103" t="s">
        <v>294</v>
      </c>
      <c r="C154" s="103" t="s">
        <v>76</v>
      </c>
      <c r="D154" s="300"/>
      <c r="E154" s="104" t="s">
        <v>15</v>
      </c>
      <c r="F154" s="133" t="s">
        <v>257</v>
      </c>
      <c r="G154" s="297"/>
      <c r="H154" s="283" t="s">
        <v>698</v>
      </c>
      <c r="I154" s="106"/>
      <c r="N154" s="8" t="str">
        <f>N144</f>
        <v>Yes</v>
      </c>
    </row>
    <row r="155" spans="1:14" ht="45">
      <c r="A155" s="134" t="s">
        <v>7</v>
      </c>
      <c r="B155" s="109" t="s">
        <v>294</v>
      </c>
      <c r="C155" s="109" t="s">
        <v>77</v>
      </c>
      <c r="D155" s="303"/>
      <c r="E155" s="110" t="s">
        <v>16</v>
      </c>
      <c r="F155" s="135" t="s">
        <v>258</v>
      </c>
      <c r="G155" s="298"/>
      <c r="H155" s="283"/>
      <c r="I155" s="112"/>
      <c r="N155" s="8" t="str">
        <f>N144</f>
        <v>Yes</v>
      </c>
    </row>
    <row r="156" spans="1:14" ht="45" customHeight="1">
      <c r="A156" s="136" t="s">
        <v>7</v>
      </c>
      <c r="B156" s="137" t="s">
        <v>294</v>
      </c>
      <c r="C156" s="137" t="s">
        <v>76</v>
      </c>
      <c r="D156" s="299" t="s">
        <v>31</v>
      </c>
      <c r="E156" s="116" t="s">
        <v>14</v>
      </c>
      <c r="F156" s="138" t="s">
        <v>259</v>
      </c>
      <c r="G156" s="296">
        <v>3</v>
      </c>
      <c r="H156" s="288" t="s">
        <v>826</v>
      </c>
      <c r="I156" s="247" t="s">
        <v>824</v>
      </c>
      <c r="N156" s="8" t="str">
        <f>N144</f>
        <v>Yes</v>
      </c>
    </row>
    <row r="157" spans="1:14" ht="45" customHeight="1">
      <c r="A157" s="132" t="s">
        <v>7</v>
      </c>
      <c r="B157" s="103" t="s">
        <v>294</v>
      </c>
      <c r="C157" s="103" t="s">
        <v>77</v>
      </c>
      <c r="D157" s="300"/>
      <c r="E157" s="104" t="s">
        <v>15</v>
      </c>
      <c r="F157" s="133" t="s">
        <v>260</v>
      </c>
      <c r="G157" s="297"/>
      <c r="H157" s="289" t="s">
        <v>698</v>
      </c>
      <c r="I157" s="245" t="s">
        <v>827</v>
      </c>
      <c r="N157" s="8" t="str">
        <f>N144</f>
        <v>Yes</v>
      </c>
    </row>
    <row r="158" spans="1:14" ht="45">
      <c r="A158" s="134" t="s">
        <v>7</v>
      </c>
      <c r="B158" s="109" t="s">
        <v>294</v>
      </c>
      <c r="C158" s="109" t="s">
        <v>78</v>
      </c>
      <c r="D158" s="303"/>
      <c r="E158" s="110" t="s">
        <v>16</v>
      </c>
      <c r="F158" s="135" t="s">
        <v>224</v>
      </c>
      <c r="G158" s="298"/>
      <c r="H158" s="290"/>
      <c r="I158" s="112"/>
      <c r="N158" s="8" t="str">
        <f>N144</f>
        <v>Yes</v>
      </c>
    </row>
    <row r="159" spans="1:14" ht="45" customHeight="1">
      <c r="A159" s="136" t="s">
        <v>7</v>
      </c>
      <c r="B159" s="137" t="s">
        <v>294</v>
      </c>
      <c r="C159" s="137" t="s">
        <v>77</v>
      </c>
      <c r="D159" s="299" t="s">
        <v>32</v>
      </c>
      <c r="E159" s="116" t="s">
        <v>14</v>
      </c>
      <c r="F159" s="138" t="s">
        <v>261</v>
      </c>
      <c r="G159" s="296">
        <v>2</v>
      </c>
      <c r="H159" s="283" t="s">
        <v>829</v>
      </c>
      <c r="I159" s="247" t="s">
        <v>828</v>
      </c>
      <c r="N159" s="8" t="str">
        <f>N144</f>
        <v>Yes</v>
      </c>
    </row>
    <row r="160" spans="1:14" ht="45">
      <c r="A160" s="132" t="s">
        <v>7</v>
      </c>
      <c r="B160" s="103" t="s">
        <v>294</v>
      </c>
      <c r="C160" s="103" t="s">
        <v>78</v>
      </c>
      <c r="D160" s="300"/>
      <c r="E160" s="104" t="s">
        <v>15</v>
      </c>
      <c r="F160" s="133" t="s">
        <v>417</v>
      </c>
      <c r="G160" s="297"/>
      <c r="H160" s="283" t="s">
        <v>705</v>
      </c>
      <c r="I160" s="106"/>
      <c r="N160" s="8" t="str">
        <f>N144</f>
        <v>Yes</v>
      </c>
    </row>
    <row r="161" spans="1:14" ht="45">
      <c r="A161" s="134" t="s">
        <v>7</v>
      </c>
      <c r="B161" s="109" t="s">
        <v>294</v>
      </c>
      <c r="C161" s="109" t="s">
        <v>79</v>
      </c>
      <c r="D161" s="303"/>
      <c r="E161" s="110" t="s">
        <v>16</v>
      </c>
      <c r="F161" s="135" t="s">
        <v>225</v>
      </c>
      <c r="G161" s="298"/>
      <c r="H161" s="283"/>
      <c r="I161" s="112"/>
      <c r="N161" s="8" t="str">
        <f>N144</f>
        <v>Yes</v>
      </c>
    </row>
    <row r="162" spans="1:14" ht="45">
      <c r="A162" s="136" t="s">
        <v>7</v>
      </c>
      <c r="B162" s="137" t="s">
        <v>294</v>
      </c>
      <c r="C162" s="137" t="s">
        <v>78</v>
      </c>
      <c r="D162" s="299" t="s">
        <v>170</v>
      </c>
      <c r="E162" s="116" t="s">
        <v>14</v>
      </c>
      <c r="F162" s="138" t="s">
        <v>262</v>
      </c>
      <c r="G162" s="296">
        <v>3</v>
      </c>
      <c r="H162" s="288" t="s">
        <v>710</v>
      </c>
      <c r="I162" s="247" t="s">
        <v>830</v>
      </c>
      <c r="N162" s="8" t="str">
        <f>N144</f>
        <v>Yes</v>
      </c>
    </row>
    <row r="163" spans="1:14" ht="60">
      <c r="A163" s="132" t="s">
        <v>7</v>
      </c>
      <c r="B163" s="103" t="s">
        <v>294</v>
      </c>
      <c r="C163" s="103" t="s">
        <v>79</v>
      </c>
      <c r="D163" s="300"/>
      <c r="E163" s="104" t="s">
        <v>15</v>
      </c>
      <c r="F163" s="133" t="s">
        <v>470</v>
      </c>
      <c r="G163" s="297"/>
      <c r="H163" s="289" t="s">
        <v>710</v>
      </c>
      <c r="I163" s="106"/>
      <c r="N163" s="8" t="str">
        <f>N144</f>
        <v>Yes</v>
      </c>
    </row>
    <row r="164" spans="1:14" ht="45">
      <c r="A164" s="134" t="s">
        <v>7</v>
      </c>
      <c r="B164" s="109" t="s">
        <v>294</v>
      </c>
      <c r="C164" s="109" t="s">
        <v>358</v>
      </c>
      <c r="D164" s="303"/>
      <c r="E164" s="110" t="s">
        <v>16</v>
      </c>
      <c r="F164" s="135" t="s">
        <v>226</v>
      </c>
      <c r="G164" s="298"/>
      <c r="H164" s="290"/>
      <c r="I164" s="112"/>
      <c r="N164" s="8" t="str">
        <f>N144</f>
        <v>Yes</v>
      </c>
    </row>
    <row r="165" spans="1:14" ht="43" customHeight="1">
      <c r="A165" s="136" t="s">
        <v>7</v>
      </c>
      <c r="B165" s="137" t="s">
        <v>294</v>
      </c>
      <c r="C165" s="137" t="s">
        <v>79</v>
      </c>
      <c r="D165" s="299" t="s">
        <v>171</v>
      </c>
      <c r="E165" s="116" t="s">
        <v>14</v>
      </c>
      <c r="F165" s="138" t="s">
        <v>227</v>
      </c>
      <c r="G165" s="296">
        <v>2</v>
      </c>
      <c r="H165" s="283" t="s">
        <v>715</v>
      </c>
      <c r="I165" s="118"/>
      <c r="N165" s="8" t="str">
        <f>N144</f>
        <v>Yes</v>
      </c>
    </row>
    <row r="166" spans="1:14" ht="75">
      <c r="A166" s="132" t="s">
        <v>7</v>
      </c>
      <c r="B166" s="103" t="s">
        <v>294</v>
      </c>
      <c r="C166" s="103" t="s">
        <v>358</v>
      </c>
      <c r="D166" s="300"/>
      <c r="E166" s="104" t="s">
        <v>15</v>
      </c>
      <c r="F166" s="133" t="s">
        <v>228</v>
      </c>
      <c r="G166" s="297"/>
      <c r="H166" s="283" t="s">
        <v>717</v>
      </c>
      <c r="I166" s="106"/>
      <c r="N166" s="8" t="str">
        <f>N144</f>
        <v>Yes</v>
      </c>
    </row>
    <row r="167" spans="1:14" ht="61" thickBot="1">
      <c r="A167" s="139" t="s">
        <v>7</v>
      </c>
      <c r="B167" s="127" t="s">
        <v>294</v>
      </c>
      <c r="C167" s="127" t="s">
        <v>359</v>
      </c>
      <c r="D167" s="301"/>
      <c r="E167" s="123" t="s">
        <v>16</v>
      </c>
      <c r="F167" s="140" t="s">
        <v>229</v>
      </c>
      <c r="G167" s="308"/>
      <c r="H167" s="284"/>
      <c r="I167" s="125"/>
      <c r="N167" s="8" t="str">
        <f>N144</f>
        <v>Yes</v>
      </c>
    </row>
    <row r="168" spans="1:14" s="11" customFormat="1" ht="30">
      <c r="A168" s="129" t="s">
        <v>8</v>
      </c>
      <c r="B168" s="130" t="s">
        <v>294</v>
      </c>
      <c r="C168" s="130" t="s">
        <v>80</v>
      </c>
      <c r="D168" s="304" t="s">
        <v>430</v>
      </c>
      <c r="E168" s="141" t="s">
        <v>14</v>
      </c>
      <c r="F168" s="142" t="s">
        <v>431</v>
      </c>
      <c r="G168" s="315">
        <v>1</v>
      </c>
      <c r="H168" s="287" t="s">
        <v>831</v>
      </c>
      <c r="I168" s="143"/>
      <c r="N168" s="16" t="str">
        <f>'2. Process scope &amp; goals'!D26</f>
        <v>Yes</v>
      </c>
    </row>
    <row r="169" spans="1:14" s="11" customFormat="1" ht="30">
      <c r="A169" s="132" t="s">
        <v>8</v>
      </c>
      <c r="B169" s="103" t="s">
        <v>294</v>
      </c>
      <c r="C169" s="103" t="s">
        <v>81</v>
      </c>
      <c r="D169" s="293"/>
      <c r="E169" s="144" t="s">
        <v>15</v>
      </c>
      <c r="F169" s="145" t="s">
        <v>485</v>
      </c>
      <c r="G169" s="306"/>
      <c r="H169" s="276"/>
      <c r="I169" s="146"/>
      <c r="N169" s="11" t="str">
        <f>N168</f>
        <v>Yes</v>
      </c>
    </row>
    <row r="170" spans="1:14" s="11" customFormat="1" ht="30">
      <c r="A170" s="134" t="s">
        <v>8</v>
      </c>
      <c r="B170" s="109" t="s">
        <v>294</v>
      </c>
      <c r="C170" s="109" t="s">
        <v>82</v>
      </c>
      <c r="D170" s="295"/>
      <c r="E170" s="147" t="s">
        <v>16</v>
      </c>
      <c r="F170" s="148" t="s">
        <v>486</v>
      </c>
      <c r="G170" s="316"/>
      <c r="H170" s="277"/>
      <c r="I170" s="149"/>
      <c r="N170" s="11" t="str">
        <f>N168</f>
        <v>Yes</v>
      </c>
    </row>
    <row r="171" spans="1:14" s="11" customFormat="1" ht="38" customHeight="1">
      <c r="A171" s="136" t="s">
        <v>8</v>
      </c>
      <c r="B171" s="137" t="s">
        <v>294</v>
      </c>
      <c r="C171" s="137" t="s">
        <v>81</v>
      </c>
      <c r="D171" s="292" t="s">
        <v>172</v>
      </c>
      <c r="E171" s="150" t="s">
        <v>14</v>
      </c>
      <c r="F171" s="151" t="s">
        <v>432</v>
      </c>
      <c r="G171" s="305">
        <v>2</v>
      </c>
      <c r="H171" s="275" t="s">
        <v>832</v>
      </c>
      <c r="I171" s="152"/>
      <c r="N171" s="11" t="str">
        <f>N168</f>
        <v>Yes</v>
      </c>
    </row>
    <row r="172" spans="1:14" s="11" customFormat="1" ht="45">
      <c r="A172" s="132" t="s">
        <v>8</v>
      </c>
      <c r="B172" s="103" t="s">
        <v>294</v>
      </c>
      <c r="C172" s="103" t="s">
        <v>82</v>
      </c>
      <c r="D172" s="293"/>
      <c r="E172" s="144" t="s">
        <v>15</v>
      </c>
      <c r="F172" s="145" t="s">
        <v>487</v>
      </c>
      <c r="G172" s="306"/>
      <c r="H172" s="276"/>
      <c r="I172" s="146"/>
      <c r="N172" s="11" t="str">
        <f>N168</f>
        <v>Yes</v>
      </c>
    </row>
    <row r="173" spans="1:14" s="11" customFormat="1" ht="47" customHeight="1">
      <c r="A173" s="134" t="s">
        <v>8</v>
      </c>
      <c r="B173" s="249" t="s">
        <v>294</v>
      </c>
      <c r="C173" s="109" t="s">
        <v>83</v>
      </c>
      <c r="D173" s="295"/>
      <c r="E173" s="147" t="s">
        <v>16</v>
      </c>
      <c r="F173" s="148" t="s">
        <v>488</v>
      </c>
      <c r="G173" s="316"/>
      <c r="H173" s="277"/>
      <c r="I173" s="149"/>
      <c r="N173" s="11" t="str">
        <f>N168</f>
        <v>Yes</v>
      </c>
    </row>
    <row r="174" spans="1:14" s="11" customFormat="1" ht="75">
      <c r="A174" s="136" t="s">
        <v>8</v>
      </c>
      <c r="B174" s="137" t="s">
        <v>293</v>
      </c>
      <c r="C174" s="137" t="s">
        <v>82</v>
      </c>
      <c r="D174" s="292" t="s">
        <v>173</v>
      </c>
      <c r="E174" s="150" t="s">
        <v>290</v>
      </c>
      <c r="F174" s="151" t="s">
        <v>489</v>
      </c>
      <c r="G174" s="305">
        <v>1</v>
      </c>
      <c r="H174" s="275" t="s">
        <v>833</v>
      </c>
      <c r="I174" s="152"/>
      <c r="N174" s="11" t="str">
        <f>N168</f>
        <v>Yes</v>
      </c>
    </row>
    <row r="175" spans="1:14" s="11" customFormat="1" ht="30">
      <c r="A175" s="132" t="s">
        <v>8</v>
      </c>
      <c r="B175" s="103" t="s">
        <v>293</v>
      </c>
      <c r="C175" s="103" t="s">
        <v>83</v>
      </c>
      <c r="D175" s="293"/>
      <c r="E175" s="144" t="s">
        <v>296</v>
      </c>
      <c r="F175" s="145" t="s">
        <v>490</v>
      </c>
      <c r="G175" s="306"/>
      <c r="H175" s="276"/>
      <c r="I175" s="146"/>
      <c r="N175" s="11" t="str">
        <f>N168</f>
        <v>Yes</v>
      </c>
    </row>
    <row r="176" spans="1:14" s="11" customFormat="1" ht="60">
      <c r="A176" s="134" t="s">
        <v>8</v>
      </c>
      <c r="B176" s="109" t="s">
        <v>293</v>
      </c>
      <c r="C176" s="109" t="s">
        <v>360</v>
      </c>
      <c r="D176" s="295"/>
      <c r="E176" s="147" t="s">
        <v>291</v>
      </c>
      <c r="F176" s="148" t="s">
        <v>491</v>
      </c>
      <c r="G176" s="316"/>
      <c r="H176" s="277"/>
      <c r="I176" s="149"/>
      <c r="N176" s="11" t="str">
        <f>N168</f>
        <v>Yes</v>
      </c>
    </row>
    <row r="177" spans="1:14" s="11" customFormat="1" ht="60">
      <c r="A177" s="136" t="s">
        <v>8</v>
      </c>
      <c r="B177" s="137" t="s">
        <v>294</v>
      </c>
      <c r="C177" s="137" t="s">
        <v>83</v>
      </c>
      <c r="D177" s="292" t="s">
        <v>174</v>
      </c>
      <c r="E177" s="150" t="s">
        <v>14</v>
      </c>
      <c r="F177" s="151" t="s">
        <v>492</v>
      </c>
      <c r="G177" s="305">
        <v>1</v>
      </c>
      <c r="H177" s="275" t="s">
        <v>834</v>
      </c>
      <c r="I177" s="152"/>
      <c r="N177" s="11" t="str">
        <f>N168</f>
        <v>Yes</v>
      </c>
    </row>
    <row r="178" spans="1:14" s="11" customFormat="1" ht="60">
      <c r="A178" s="132" t="s">
        <v>8</v>
      </c>
      <c r="B178" s="103" t="s">
        <v>294</v>
      </c>
      <c r="C178" s="103" t="s">
        <v>360</v>
      </c>
      <c r="D178" s="293"/>
      <c r="E178" s="144" t="s">
        <v>15</v>
      </c>
      <c r="F178" s="145" t="s">
        <v>493</v>
      </c>
      <c r="G178" s="306"/>
      <c r="H178" s="276"/>
      <c r="I178" s="146"/>
      <c r="N178" s="11" t="str">
        <f>N168</f>
        <v>Yes</v>
      </c>
    </row>
    <row r="179" spans="1:14" s="11" customFormat="1" ht="51" customHeight="1" thickBot="1">
      <c r="A179" s="139" t="s">
        <v>8</v>
      </c>
      <c r="B179" s="127" t="s">
        <v>294</v>
      </c>
      <c r="C179" s="127" t="s">
        <v>361</v>
      </c>
      <c r="D179" s="294"/>
      <c r="E179" s="153" t="s">
        <v>16</v>
      </c>
      <c r="F179" s="154" t="s">
        <v>494</v>
      </c>
      <c r="G179" s="307"/>
      <c r="H179" s="277"/>
      <c r="I179" s="155"/>
      <c r="N179" s="11" t="str">
        <f>N168</f>
        <v>Yes</v>
      </c>
    </row>
    <row r="180" spans="1:14" s="11" customFormat="1" ht="45">
      <c r="A180" s="129" t="s">
        <v>9</v>
      </c>
      <c r="B180" s="137" t="s">
        <v>293</v>
      </c>
      <c r="C180" s="130" t="s">
        <v>84</v>
      </c>
      <c r="D180" s="304" t="s">
        <v>175</v>
      </c>
      <c r="E180" s="141" t="s">
        <v>14</v>
      </c>
      <c r="F180" s="142" t="s">
        <v>495</v>
      </c>
      <c r="G180" s="315">
        <v>2</v>
      </c>
      <c r="H180" s="287" t="s">
        <v>835</v>
      </c>
      <c r="I180" s="244" t="s">
        <v>836</v>
      </c>
      <c r="N180" s="16" t="str">
        <f>'2. Process scope &amp; goals'!D27</f>
        <v>Yes</v>
      </c>
    </row>
    <row r="181" spans="1:14" s="11" customFormat="1" ht="30">
      <c r="A181" s="132" t="s">
        <v>9</v>
      </c>
      <c r="B181" s="103" t="s">
        <v>294</v>
      </c>
      <c r="C181" s="103" t="s">
        <v>85</v>
      </c>
      <c r="D181" s="293"/>
      <c r="E181" s="144" t="s">
        <v>15</v>
      </c>
      <c r="F181" s="145" t="s">
        <v>496</v>
      </c>
      <c r="G181" s="306"/>
      <c r="H181" s="276"/>
      <c r="I181" s="245" t="s">
        <v>837</v>
      </c>
      <c r="N181" s="11" t="str">
        <f>N180</f>
        <v>Yes</v>
      </c>
    </row>
    <row r="182" spans="1:14" s="11" customFormat="1" ht="60">
      <c r="A182" s="134" t="s">
        <v>9</v>
      </c>
      <c r="B182" s="109" t="s">
        <v>294</v>
      </c>
      <c r="C182" s="109" t="s">
        <v>86</v>
      </c>
      <c r="D182" s="295"/>
      <c r="E182" s="147" t="s">
        <v>16</v>
      </c>
      <c r="F182" s="148" t="s">
        <v>497</v>
      </c>
      <c r="G182" s="316"/>
      <c r="H182" s="277"/>
      <c r="I182" s="149"/>
      <c r="N182" s="11" t="str">
        <f>N180</f>
        <v>Yes</v>
      </c>
    </row>
    <row r="183" spans="1:14" s="11" customFormat="1" ht="78" customHeight="1">
      <c r="A183" s="136" t="s">
        <v>9</v>
      </c>
      <c r="B183" s="137" t="s">
        <v>293</v>
      </c>
      <c r="C183" s="137" t="s">
        <v>85</v>
      </c>
      <c r="D183" s="292" t="s">
        <v>176</v>
      </c>
      <c r="E183" s="150" t="s">
        <v>290</v>
      </c>
      <c r="F183" s="151" t="s">
        <v>498</v>
      </c>
      <c r="G183" s="305">
        <v>2</v>
      </c>
      <c r="H183" s="275" t="s">
        <v>838</v>
      </c>
      <c r="I183" s="152"/>
      <c r="N183" s="11" t="str">
        <f>N180</f>
        <v>Yes</v>
      </c>
    </row>
    <row r="184" spans="1:14" s="11" customFormat="1" ht="75">
      <c r="A184" s="132" t="s">
        <v>9</v>
      </c>
      <c r="B184" s="103" t="s">
        <v>293</v>
      </c>
      <c r="C184" s="103" t="s">
        <v>86</v>
      </c>
      <c r="D184" s="293"/>
      <c r="E184" s="144" t="s">
        <v>296</v>
      </c>
      <c r="F184" s="145" t="s">
        <v>499</v>
      </c>
      <c r="G184" s="306"/>
      <c r="H184" s="276"/>
      <c r="I184" s="146"/>
      <c r="N184" s="11" t="str">
        <f>N180</f>
        <v>Yes</v>
      </c>
    </row>
    <row r="185" spans="1:14" s="11" customFormat="1" ht="60">
      <c r="A185" s="134" t="s">
        <v>9</v>
      </c>
      <c r="B185" s="109" t="s">
        <v>293</v>
      </c>
      <c r="C185" s="109" t="s">
        <v>87</v>
      </c>
      <c r="D185" s="295"/>
      <c r="E185" s="147" t="s">
        <v>291</v>
      </c>
      <c r="F185" s="148" t="s">
        <v>500</v>
      </c>
      <c r="G185" s="316"/>
      <c r="H185" s="277"/>
      <c r="I185" s="149"/>
      <c r="N185" s="11" t="str">
        <f>N180</f>
        <v>Yes</v>
      </c>
    </row>
    <row r="186" spans="1:14" s="11" customFormat="1" ht="49" customHeight="1">
      <c r="A186" s="136" t="s">
        <v>9</v>
      </c>
      <c r="B186" s="137" t="s">
        <v>293</v>
      </c>
      <c r="C186" s="137" t="s">
        <v>86</v>
      </c>
      <c r="D186" s="292" t="s">
        <v>177</v>
      </c>
      <c r="E186" s="150" t="s">
        <v>290</v>
      </c>
      <c r="F186" s="151" t="s">
        <v>501</v>
      </c>
      <c r="G186" s="305">
        <v>2</v>
      </c>
      <c r="H186" s="275" t="s">
        <v>838</v>
      </c>
      <c r="I186" s="152"/>
      <c r="N186" s="11" t="str">
        <f>N180</f>
        <v>Yes</v>
      </c>
    </row>
    <row r="187" spans="1:14" s="11" customFormat="1" ht="30">
      <c r="A187" s="132" t="s">
        <v>9</v>
      </c>
      <c r="B187" s="103" t="s">
        <v>293</v>
      </c>
      <c r="C187" s="103" t="s">
        <v>87</v>
      </c>
      <c r="D187" s="293"/>
      <c r="E187" s="144" t="s">
        <v>296</v>
      </c>
      <c r="F187" s="145" t="s">
        <v>502</v>
      </c>
      <c r="G187" s="306"/>
      <c r="H187" s="276"/>
      <c r="I187" s="146"/>
      <c r="N187" s="11" t="str">
        <f>N180</f>
        <v>Yes</v>
      </c>
    </row>
    <row r="188" spans="1:14" s="11" customFormat="1" ht="30">
      <c r="A188" s="134" t="s">
        <v>9</v>
      </c>
      <c r="B188" s="109" t="s">
        <v>293</v>
      </c>
      <c r="C188" s="109" t="s">
        <v>88</v>
      </c>
      <c r="D188" s="295"/>
      <c r="E188" s="147" t="s">
        <v>291</v>
      </c>
      <c r="F188" s="148" t="s">
        <v>503</v>
      </c>
      <c r="G188" s="316"/>
      <c r="H188" s="277"/>
      <c r="I188" s="149"/>
      <c r="N188" s="11" t="str">
        <f>N180</f>
        <v>Yes</v>
      </c>
    </row>
    <row r="189" spans="1:14" s="11" customFormat="1" ht="36" customHeight="1">
      <c r="A189" s="136" t="s">
        <v>9</v>
      </c>
      <c r="B189" s="137" t="s">
        <v>294</v>
      </c>
      <c r="C189" s="137" t="s">
        <v>87</v>
      </c>
      <c r="D189" s="292" t="s">
        <v>178</v>
      </c>
      <c r="E189" s="150" t="s">
        <v>14</v>
      </c>
      <c r="F189" s="151" t="s">
        <v>504</v>
      </c>
      <c r="G189" s="305">
        <v>1</v>
      </c>
      <c r="H189" s="275" t="s">
        <v>839</v>
      </c>
      <c r="I189" s="152"/>
      <c r="N189" s="11" t="str">
        <f>N180</f>
        <v>Yes</v>
      </c>
    </row>
    <row r="190" spans="1:14" s="11" customFormat="1" ht="45">
      <c r="A190" s="132" t="s">
        <v>9</v>
      </c>
      <c r="B190" s="103" t="s">
        <v>294</v>
      </c>
      <c r="C190" s="103" t="s">
        <v>88</v>
      </c>
      <c r="D190" s="293"/>
      <c r="E190" s="144" t="s">
        <v>15</v>
      </c>
      <c r="F190" s="145" t="s">
        <v>505</v>
      </c>
      <c r="G190" s="306"/>
      <c r="H190" s="276"/>
      <c r="I190" s="146"/>
      <c r="N190" s="11" t="str">
        <f>N180</f>
        <v>Yes</v>
      </c>
    </row>
    <row r="191" spans="1:14" s="11" customFormat="1" ht="45">
      <c r="A191" s="134" t="s">
        <v>9</v>
      </c>
      <c r="B191" s="109" t="s">
        <v>294</v>
      </c>
      <c r="C191" s="109" t="s">
        <v>89</v>
      </c>
      <c r="D191" s="295"/>
      <c r="E191" s="147" t="s">
        <v>16</v>
      </c>
      <c r="F191" s="148" t="s">
        <v>506</v>
      </c>
      <c r="G191" s="316"/>
      <c r="H191" s="277"/>
      <c r="I191" s="149"/>
      <c r="N191" s="11" t="str">
        <f>N180</f>
        <v>Yes</v>
      </c>
    </row>
    <row r="192" spans="1:14" s="11" customFormat="1" ht="30">
      <c r="A192" s="136" t="s">
        <v>9</v>
      </c>
      <c r="B192" s="137" t="s">
        <v>294</v>
      </c>
      <c r="C192" s="137" t="s">
        <v>88</v>
      </c>
      <c r="D192" s="292" t="s">
        <v>33</v>
      </c>
      <c r="E192" s="150" t="s">
        <v>14</v>
      </c>
      <c r="F192" s="151" t="s">
        <v>507</v>
      </c>
      <c r="G192" s="305">
        <v>1</v>
      </c>
      <c r="H192" s="275" t="s">
        <v>840</v>
      </c>
      <c r="I192" s="152"/>
      <c r="N192" s="11" t="str">
        <f>N180</f>
        <v>Yes</v>
      </c>
    </row>
    <row r="193" spans="1:14" s="11" customFormat="1" ht="30">
      <c r="A193" s="132" t="s">
        <v>9</v>
      </c>
      <c r="B193" s="103" t="s">
        <v>294</v>
      </c>
      <c r="C193" s="103" t="s">
        <v>89</v>
      </c>
      <c r="D193" s="293"/>
      <c r="E193" s="144" t="s">
        <v>15</v>
      </c>
      <c r="F193" s="145" t="s">
        <v>508</v>
      </c>
      <c r="G193" s="306"/>
      <c r="H193" s="276"/>
      <c r="I193" s="146"/>
      <c r="N193" s="11" t="str">
        <f>N180</f>
        <v>Yes</v>
      </c>
    </row>
    <row r="194" spans="1:14" s="11" customFormat="1" ht="45">
      <c r="A194" s="134" t="s">
        <v>9</v>
      </c>
      <c r="B194" s="109" t="s">
        <v>294</v>
      </c>
      <c r="C194" s="109" t="s">
        <v>362</v>
      </c>
      <c r="D194" s="295"/>
      <c r="E194" s="147" t="s">
        <v>16</v>
      </c>
      <c r="F194" s="148" t="s">
        <v>509</v>
      </c>
      <c r="G194" s="316"/>
      <c r="H194" s="277"/>
      <c r="I194" s="149"/>
      <c r="N194" s="11" t="str">
        <f>N180</f>
        <v>Yes</v>
      </c>
    </row>
    <row r="195" spans="1:14" s="11" customFormat="1" ht="35" customHeight="1">
      <c r="A195" s="136" t="s">
        <v>9</v>
      </c>
      <c r="B195" s="137" t="s">
        <v>294</v>
      </c>
      <c r="C195" s="137" t="s">
        <v>89</v>
      </c>
      <c r="D195" s="292" t="s">
        <v>179</v>
      </c>
      <c r="E195" s="150" t="s">
        <v>14</v>
      </c>
      <c r="F195" s="151" t="s">
        <v>510</v>
      </c>
      <c r="G195" s="305">
        <v>2</v>
      </c>
      <c r="H195" s="275" t="s">
        <v>841</v>
      </c>
      <c r="I195" s="152"/>
      <c r="N195" s="11" t="str">
        <f>N180</f>
        <v>Yes</v>
      </c>
    </row>
    <row r="196" spans="1:14" s="11" customFormat="1" ht="30">
      <c r="A196" s="132" t="s">
        <v>9</v>
      </c>
      <c r="B196" s="103" t="s">
        <v>294</v>
      </c>
      <c r="C196" s="103" t="s">
        <v>362</v>
      </c>
      <c r="D196" s="293"/>
      <c r="E196" s="144" t="s">
        <v>15</v>
      </c>
      <c r="F196" s="145" t="s">
        <v>511</v>
      </c>
      <c r="G196" s="306"/>
      <c r="H196" s="276"/>
      <c r="I196" s="146"/>
      <c r="N196" s="11" t="str">
        <f>N180</f>
        <v>Yes</v>
      </c>
    </row>
    <row r="197" spans="1:14" s="11" customFormat="1" ht="31" thickBot="1">
      <c r="A197" s="139" t="s">
        <v>9</v>
      </c>
      <c r="B197" s="127" t="s">
        <v>294</v>
      </c>
      <c r="C197" s="127" t="s">
        <v>363</v>
      </c>
      <c r="D197" s="294"/>
      <c r="E197" s="147" t="s">
        <v>16</v>
      </c>
      <c r="F197" s="154" t="s">
        <v>512</v>
      </c>
      <c r="G197" s="307"/>
      <c r="H197" s="278"/>
      <c r="I197" s="155"/>
      <c r="N197" s="11" t="str">
        <f>N180</f>
        <v>Yes</v>
      </c>
    </row>
    <row r="198" spans="1:14" s="11" customFormat="1" ht="30">
      <c r="A198" s="129" t="s">
        <v>10</v>
      </c>
      <c r="B198" s="130" t="s">
        <v>294</v>
      </c>
      <c r="C198" s="130" t="s">
        <v>90</v>
      </c>
      <c r="D198" s="304" t="s">
        <v>34</v>
      </c>
      <c r="E198" s="141" t="s">
        <v>14</v>
      </c>
      <c r="F198" s="142" t="s">
        <v>513</v>
      </c>
      <c r="G198" s="315">
        <v>1</v>
      </c>
      <c r="H198" s="287" t="s">
        <v>842</v>
      </c>
      <c r="I198" s="143"/>
      <c r="N198" s="16" t="str">
        <f>'2. Process scope &amp; goals'!D28</f>
        <v>Yes</v>
      </c>
    </row>
    <row r="199" spans="1:14" s="11" customFormat="1" ht="30">
      <c r="A199" s="132" t="s">
        <v>10</v>
      </c>
      <c r="B199" s="103" t="s">
        <v>294</v>
      </c>
      <c r="C199" s="103" t="s">
        <v>91</v>
      </c>
      <c r="D199" s="293"/>
      <c r="E199" s="144" t="s">
        <v>15</v>
      </c>
      <c r="F199" s="145" t="s">
        <v>471</v>
      </c>
      <c r="G199" s="306"/>
      <c r="H199" s="276"/>
      <c r="I199" s="146"/>
      <c r="N199" s="11" t="str">
        <f>N198</f>
        <v>Yes</v>
      </c>
    </row>
    <row r="200" spans="1:14" s="11" customFormat="1" ht="30">
      <c r="A200" s="134" t="s">
        <v>10</v>
      </c>
      <c r="B200" s="109" t="s">
        <v>294</v>
      </c>
      <c r="C200" s="109" t="s">
        <v>92</v>
      </c>
      <c r="D200" s="295"/>
      <c r="E200" s="147" t="s">
        <v>16</v>
      </c>
      <c r="F200" s="148" t="s">
        <v>416</v>
      </c>
      <c r="G200" s="316"/>
      <c r="H200" s="277"/>
      <c r="I200" s="149"/>
      <c r="N200" s="11" t="str">
        <f>N198</f>
        <v>Yes</v>
      </c>
    </row>
    <row r="201" spans="1:14" s="11" customFormat="1" ht="45">
      <c r="A201" s="136" t="s">
        <v>10</v>
      </c>
      <c r="B201" s="137" t="s">
        <v>294</v>
      </c>
      <c r="C201" s="137" t="s">
        <v>91</v>
      </c>
      <c r="D201" s="292" t="s">
        <v>35</v>
      </c>
      <c r="E201" s="150" t="s">
        <v>14</v>
      </c>
      <c r="F201" s="151" t="s">
        <v>514</v>
      </c>
      <c r="G201" s="305">
        <v>1</v>
      </c>
      <c r="H201" s="275" t="s">
        <v>843</v>
      </c>
      <c r="I201" s="152"/>
      <c r="N201" s="11" t="str">
        <f>N198</f>
        <v>Yes</v>
      </c>
    </row>
    <row r="202" spans="1:14" s="11" customFormat="1" ht="45">
      <c r="A202" s="132" t="s">
        <v>10</v>
      </c>
      <c r="B202" s="103" t="s">
        <v>294</v>
      </c>
      <c r="C202" s="103" t="s">
        <v>92</v>
      </c>
      <c r="D202" s="293"/>
      <c r="E202" s="144" t="s">
        <v>15</v>
      </c>
      <c r="F202" s="145" t="s">
        <v>515</v>
      </c>
      <c r="G202" s="306"/>
      <c r="H202" s="276"/>
      <c r="I202" s="146"/>
      <c r="N202" s="11" t="str">
        <f>N198</f>
        <v>Yes</v>
      </c>
    </row>
    <row r="203" spans="1:14" s="11" customFormat="1" ht="30">
      <c r="A203" s="134" t="s">
        <v>10</v>
      </c>
      <c r="B203" s="109" t="s">
        <v>294</v>
      </c>
      <c r="C203" s="109" t="s">
        <v>93</v>
      </c>
      <c r="D203" s="295"/>
      <c r="E203" s="147" t="s">
        <v>16</v>
      </c>
      <c r="F203" s="148" t="s">
        <v>516</v>
      </c>
      <c r="G203" s="316"/>
      <c r="H203" s="277"/>
      <c r="I203" s="149"/>
      <c r="N203" s="11" t="str">
        <f>N198</f>
        <v>Yes</v>
      </c>
    </row>
    <row r="204" spans="1:14" s="11" customFormat="1" ht="45">
      <c r="A204" s="136" t="s">
        <v>10</v>
      </c>
      <c r="B204" s="137" t="s">
        <v>294</v>
      </c>
      <c r="C204" s="137" t="s">
        <v>92</v>
      </c>
      <c r="D204" s="292" t="s">
        <v>36</v>
      </c>
      <c r="E204" s="150" t="s">
        <v>14</v>
      </c>
      <c r="F204" s="151" t="s">
        <v>517</v>
      </c>
      <c r="G204" s="305">
        <v>1</v>
      </c>
      <c r="H204" s="275" t="s">
        <v>844</v>
      </c>
      <c r="I204" s="152"/>
      <c r="N204" s="11" t="str">
        <f>N198</f>
        <v>Yes</v>
      </c>
    </row>
    <row r="205" spans="1:14" s="11" customFormat="1" ht="45">
      <c r="A205" s="132" t="s">
        <v>10</v>
      </c>
      <c r="B205" s="103" t="s">
        <v>294</v>
      </c>
      <c r="C205" s="103" t="s">
        <v>93</v>
      </c>
      <c r="D205" s="293"/>
      <c r="E205" s="144" t="s">
        <v>15</v>
      </c>
      <c r="F205" s="145" t="s">
        <v>518</v>
      </c>
      <c r="G205" s="306"/>
      <c r="H205" s="276"/>
      <c r="I205" s="146"/>
      <c r="N205" s="11" t="str">
        <f>N198</f>
        <v>Yes</v>
      </c>
    </row>
    <row r="206" spans="1:14" s="11" customFormat="1" ht="30">
      <c r="A206" s="134" t="s">
        <v>10</v>
      </c>
      <c r="B206" s="109" t="s">
        <v>294</v>
      </c>
      <c r="C206" s="109" t="s">
        <v>94</v>
      </c>
      <c r="D206" s="295"/>
      <c r="E206" s="147" t="s">
        <v>16</v>
      </c>
      <c r="F206" s="148" t="s">
        <v>519</v>
      </c>
      <c r="G206" s="316"/>
      <c r="H206" s="277"/>
      <c r="I206" s="149"/>
      <c r="N206" s="11" t="str">
        <f>N198</f>
        <v>Yes</v>
      </c>
    </row>
    <row r="207" spans="1:14" s="11" customFormat="1" ht="45">
      <c r="A207" s="136" t="s">
        <v>10</v>
      </c>
      <c r="B207" s="137" t="s">
        <v>294</v>
      </c>
      <c r="C207" s="137" t="s">
        <v>93</v>
      </c>
      <c r="D207" s="292" t="s">
        <v>37</v>
      </c>
      <c r="E207" s="150" t="s">
        <v>14</v>
      </c>
      <c r="F207" s="151" t="s">
        <v>520</v>
      </c>
      <c r="G207" s="305">
        <v>1</v>
      </c>
      <c r="H207" s="275" t="s">
        <v>845</v>
      </c>
      <c r="I207" s="152"/>
      <c r="N207" s="11" t="str">
        <f>N198</f>
        <v>Yes</v>
      </c>
    </row>
    <row r="208" spans="1:14" s="11" customFormat="1" ht="45">
      <c r="A208" s="132" t="s">
        <v>10</v>
      </c>
      <c r="B208" s="103" t="s">
        <v>294</v>
      </c>
      <c r="C208" s="103" t="s">
        <v>94</v>
      </c>
      <c r="D208" s="293"/>
      <c r="E208" s="144" t="s">
        <v>15</v>
      </c>
      <c r="F208" s="145" t="s">
        <v>521</v>
      </c>
      <c r="G208" s="306"/>
      <c r="H208" s="276"/>
      <c r="I208" s="146"/>
      <c r="N208" s="11" t="str">
        <f>N198</f>
        <v>Yes</v>
      </c>
    </row>
    <row r="209" spans="1:31" s="11" customFormat="1" ht="30">
      <c r="A209" s="134" t="s">
        <v>10</v>
      </c>
      <c r="B209" s="109" t="s">
        <v>294</v>
      </c>
      <c r="C209" s="109" t="s">
        <v>95</v>
      </c>
      <c r="D209" s="295"/>
      <c r="E209" s="147" t="s">
        <v>16</v>
      </c>
      <c r="F209" s="148" t="s">
        <v>522</v>
      </c>
      <c r="G209" s="316"/>
      <c r="H209" s="277"/>
      <c r="I209" s="149"/>
      <c r="N209" s="11" t="str">
        <f>N198</f>
        <v>Yes</v>
      </c>
    </row>
    <row r="210" spans="1:31" s="11" customFormat="1" ht="45" customHeight="1">
      <c r="A210" s="136" t="s">
        <v>10</v>
      </c>
      <c r="B210" s="137" t="s">
        <v>293</v>
      </c>
      <c r="C210" s="137" t="s">
        <v>94</v>
      </c>
      <c r="D210" s="292" t="s">
        <v>180</v>
      </c>
      <c r="E210" s="150" t="s">
        <v>14</v>
      </c>
      <c r="F210" s="151" t="s">
        <v>523</v>
      </c>
      <c r="G210" s="305">
        <v>1</v>
      </c>
      <c r="H210" s="275" t="s">
        <v>846</v>
      </c>
      <c r="I210" s="152"/>
      <c r="N210" s="11" t="str">
        <f>N198</f>
        <v>Yes</v>
      </c>
    </row>
    <row r="211" spans="1:31" s="11" customFormat="1" ht="30">
      <c r="A211" s="132" t="s">
        <v>10</v>
      </c>
      <c r="B211" s="156"/>
      <c r="C211" s="156"/>
      <c r="D211" s="293"/>
      <c r="E211" s="144" t="s">
        <v>15</v>
      </c>
      <c r="F211" s="145" t="s">
        <v>433</v>
      </c>
      <c r="G211" s="306"/>
      <c r="H211" s="276"/>
      <c r="I211" s="146"/>
      <c r="N211" s="11" t="str">
        <f>N198</f>
        <v>Yes</v>
      </c>
    </row>
    <row r="212" spans="1:31" s="11" customFormat="1" ht="39" customHeight="1">
      <c r="A212" s="134" t="s">
        <v>10</v>
      </c>
      <c r="B212" s="157"/>
      <c r="C212" s="157"/>
      <c r="D212" s="295"/>
      <c r="E212" s="147" t="s">
        <v>16</v>
      </c>
      <c r="F212" s="148" t="s">
        <v>524</v>
      </c>
      <c r="G212" s="316"/>
      <c r="H212" s="277"/>
      <c r="I212" s="149"/>
      <c r="N212" s="11" t="str">
        <f>N198</f>
        <v>Yes</v>
      </c>
    </row>
    <row r="213" spans="1:31" s="11" customFormat="1" ht="45" customHeight="1">
      <c r="A213" s="136" t="s">
        <v>10</v>
      </c>
      <c r="B213" s="137" t="s">
        <v>293</v>
      </c>
      <c r="C213" s="137" t="s">
        <v>95</v>
      </c>
      <c r="D213" s="292" t="s">
        <v>181</v>
      </c>
      <c r="E213" s="150" t="s">
        <v>14</v>
      </c>
      <c r="F213" s="151" t="s">
        <v>525</v>
      </c>
      <c r="G213" s="305">
        <v>1</v>
      </c>
      <c r="H213" s="275" t="s">
        <v>847</v>
      </c>
      <c r="I213" s="152"/>
      <c r="N213" s="11" t="str">
        <f>N198</f>
        <v>Yes</v>
      </c>
    </row>
    <row r="214" spans="1:31" s="11" customFormat="1" ht="30">
      <c r="A214" s="132" t="s">
        <v>10</v>
      </c>
      <c r="B214" s="103" t="s">
        <v>294</v>
      </c>
      <c r="C214" s="103" t="s">
        <v>96</v>
      </c>
      <c r="D214" s="293"/>
      <c r="E214" s="144" t="s">
        <v>15</v>
      </c>
      <c r="F214" s="145" t="s">
        <v>526</v>
      </c>
      <c r="G214" s="306"/>
      <c r="H214" s="276"/>
      <c r="I214" s="146"/>
      <c r="N214" s="11" t="str">
        <f>N198</f>
        <v>Yes</v>
      </c>
    </row>
    <row r="215" spans="1:31" s="11" customFormat="1" ht="43" customHeight="1">
      <c r="A215" s="134" t="s">
        <v>10</v>
      </c>
      <c r="B215" s="109" t="s">
        <v>294</v>
      </c>
      <c r="C215" s="109" t="s">
        <v>364</v>
      </c>
      <c r="D215" s="295"/>
      <c r="E215" s="147" t="s">
        <v>16</v>
      </c>
      <c r="F215" s="148" t="s">
        <v>527</v>
      </c>
      <c r="G215" s="316"/>
      <c r="H215" s="277"/>
      <c r="I215" s="149"/>
      <c r="N215" s="11" t="str">
        <f>N198</f>
        <v>Yes</v>
      </c>
    </row>
    <row r="216" spans="1:31" s="11" customFormat="1" ht="45" customHeight="1">
      <c r="A216" s="136" t="s">
        <v>10</v>
      </c>
      <c r="B216" s="137" t="s">
        <v>294</v>
      </c>
      <c r="C216" s="137" t="s">
        <v>96</v>
      </c>
      <c r="D216" s="292" t="s">
        <v>182</v>
      </c>
      <c r="E216" s="150" t="s">
        <v>14</v>
      </c>
      <c r="F216" s="151" t="s">
        <v>528</v>
      </c>
      <c r="G216" s="305">
        <v>1</v>
      </c>
      <c r="H216" s="275" t="s">
        <v>848</v>
      </c>
      <c r="I216" s="152"/>
      <c r="N216" s="11" t="str">
        <f>N198</f>
        <v>Yes</v>
      </c>
    </row>
    <row r="217" spans="1:31" s="11" customFormat="1" ht="45">
      <c r="A217" s="132" t="s">
        <v>10</v>
      </c>
      <c r="B217" s="103" t="s">
        <v>294</v>
      </c>
      <c r="C217" s="103" t="s">
        <v>364</v>
      </c>
      <c r="D217" s="293"/>
      <c r="E217" s="144" t="s">
        <v>15</v>
      </c>
      <c r="F217" s="145" t="s">
        <v>529</v>
      </c>
      <c r="G217" s="306"/>
      <c r="H217" s="276"/>
      <c r="I217" s="146"/>
      <c r="N217" s="11" t="str">
        <f>N198</f>
        <v>Yes</v>
      </c>
    </row>
    <row r="218" spans="1:31" s="11" customFormat="1" ht="36" customHeight="1" thickBot="1">
      <c r="A218" s="139" t="s">
        <v>10</v>
      </c>
      <c r="B218" s="127" t="s">
        <v>294</v>
      </c>
      <c r="C218" s="127" t="s">
        <v>365</v>
      </c>
      <c r="D218" s="294"/>
      <c r="E218" s="153" t="s">
        <v>16</v>
      </c>
      <c r="F218" s="154" t="s">
        <v>530</v>
      </c>
      <c r="G218" s="307"/>
      <c r="H218" s="278"/>
      <c r="I218" s="155"/>
      <c r="N218" s="11" t="str">
        <f>N198</f>
        <v>Yes</v>
      </c>
    </row>
    <row r="219" spans="1:31" s="11" customFormat="1" ht="45">
      <c r="A219" s="129" t="s">
        <v>11</v>
      </c>
      <c r="B219" s="130" t="s">
        <v>293</v>
      </c>
      <c r="C219" s="130" t="s">
        <v>97</v>
      </c>
      <c r="D219" s="304" t="s">
        <v>849</v>
      </c>
      <c r="E219" s="141" t="s">
        <v>290</v>
      </c>
      <c r="F219" s="131" t="s">
        <v>531</v>
      </c>
      <c r="G219" s="314">
        <v>1</v>
      </c>
      <c r="H219" s="279" t="s">
        <v>852</v>
      </c>
      <c r="I219" s="244" t="s">
        <v>851</v>
      </c>
      <c r="J219" s="12"/>
      <c r="K219" s="12"/>
      <c r="L219" s="12"/>
      <c r="M219" s="12"/>
      <c r="N219" s="10" t="str">
        <f>'2. Process scope &amp; goals'!D29</f>
        <v>Yes</v>
      </c>
      <c r="O219" s="12"/>
      <c r="P219" s="12"/>
      <c r="Q219" s="12"/>
      <c r="R219" s="12"/>
      <c r="S219" s="12"/>
      <c r="T219" s="12"/>
      <c r="U219" s="12"/>
      <c r="V219" s="12"/>
      <c r="W219" s="12"/>
      <c r="X219" s="12"/>
      <c r="Y219" s="12"/>
      <c r="Z219" s="12"/>
      <c r="AA219" s="12"/>
      <c r="AB219" s="12"/>
      <c r="AC219" s="12"/>
      <c r="AD219" s="12"/>
      <c r="AE219" s="12"/>
    </row>
    <row r="220" spans="1:31" s="11" customFormat="1" ht="45">
      <c r="A220" s="132" t="s">
        <v>11</v>
      </c>
      <c r="B220" s="103" t="s">
        <v>293</v>
      </c>
      <c r="C220" s="103" t="s">
        <v>98</v>
      </c>
      <c r="D220" s="293"/>
      <c r="E220" s="144" t="s">
        <v>296</v>
      </c>
      <c r="F220" s="133" t="s">
        <v>532</v>
      </c>
      <c r="G220" s="297"/>
      <c r="H220" s="280"/>
      <c r="I220" s="245" t="s">
        <v>850</v>
      </c>
      <c r="J220" s="12"/>
      <c r="K220" s="12"/>
      <c r="L220" s="12"/>
      <c r="M220" s="12"/>
      <c r="N220" s="10" t="str">
        <f>N219</f>
        <v>Yes</v>
      </c>
      <c r="O220" s="12"/>
      <c r="P220" s="12"/>
      <c r="Q220" s="12"/>
      <c r="R220" s="12"/>
      <c r="S220" s="12"/>
      <c r="T220" s="12"/>
      <c r="U220" s="12"/>
      <c r="V220" s="12"/>
      <c r="W220" s="12"/>
      <c r="X220" s="12"/>
      <c r="Y220" s="12"/>
      <c r="Z220" s="12"/>
      <c r="AA220" s="12"/>
      <c r="AB220" s="12"/>
      <c r="AC220" s="12"/>
      <c r="AD220" s="12"/>
      <c r="AE220" s="12"/>
    </row>
    <row r="221" spans="1:31" s="11" customFormat="1" ht="45">
      <c r="A221" s="134" t="s">
        <v>11</v>
      </c>
      <c r="B221" s="109" t="s">
        <v>293</v>
      </c>
      <c r="C221" s="109" t="s">
        <v>99</v>
      </c>
      <c r="D221" s="295"/>
      <c r="E221" s="147" t="s">
        <v>291</v>
      </c>
      <c r="F221" s="135" t="s">
        <v>533</v>
      </c>
      <c r="G221" s="298"/>
      <c r="H221" s="281"/>
      <c r="I221" s="112"/>
      <c r="J221" s="12"/>
      <c r="K221" s="12"/>
      <c r="L221" s="12"/>
      <c r="M221" s="12"/>
      <c r="N221" s="10" t="str">
        <f>N219</f>
        <v>Yes</v>
      </c>
      <c r="O221" s="12"/>
      <c r="P221" s="12"/>
      <c r="Q221" s="12"/>
      <c r="R221" s="12"/>
      <c r="S221" s="12"/>
      <c r="T221" s="12"/>
      <c r="U221" s="12"/>
      <c r="V221" s="12"/>
      <c r="W221" s="12"/>
      <c r="X221" s="12"/>
      <c r="Y221" s="12"/>
      <c r="Z221" s="12"/>
      <c r="AA221" s="12"/>
      <c r="AB221" s="12"/>
      <c r="AC221" s="12"/>
      <c r="AD221" s="12"/>
      <c r="AE221" s="12"/>
    </row>
    <row r="222" spans="1:31" s="11" customFormat="1" ht="44" customHeight="1">
      <c r="A222" s="136" t="s">
        <v>11</v>
      </c>
      <c r="B222" s="137" t="s">
        <v>294</v>
      </c>
      <c r="C222" s="137" t="s">
        <v>98</v>
      </c>
      <c r="D222" s="292" t="s">
        <v>183</v>
      </c>
      <c r="E222" s="150" t="s">
        <v>14</v>
      </c>
      <c r="F222" s="138" t="s">
        <v>534</v>
      </c>
      <c r="G222" s="305">
        <v>1</v>
      </c>
      <c r="H222" s="275" t="s">
        <v>853</v>
      </c>
      <c r="I222" s="152"/>
      <c r="N222" s="11" t="str">
        <f>N219</f>
        <v>Yes</v>
      </c>
    </row>
    <row r="223" spans="1:31" s="11" customFormat="1" ht="60">
      <c r="A223" s="132" t="s">
        <v>11</v>
      </c>
      <c r="B223" s="103" t="s">
        <v>294</v>
      </c>
      <c r="C223" s="103" t="s">
        <v>99</v>
      </c>
      <c r="D223" s="293"/>
      <c r="E223" s="144" t="s">
        <v>15</v>
      </c>
      <c r="F223" s="133" t="s">
        <v>535</v>
      </c>
      <c r="G223" s="306"/>
      <c r="H223" s="276"/>
      <c r="I223" s="146"/>
      <c r="N223" s="11" t="str">
        <f>N219</f>
        <v>Yes</v>
      </c>
    </row>
    <row r="224" spans="1:31" s="11" customFormat="1" ht="45">
      <c r="A224" s="134" t="s">
        <v>11</v>
      </c>
      <c r="B224" s="109" t="s">
        <v>294</v>
      </c>
      <c r="C224" s="109" t="s">
        <v>100</v>
      </c>
      <c r="D224" s="295"/>
      <c r="E224" s="147" t="s">
        <v>291</v>
      </c>
      <c r="F224" s="135" t="s">
        <v>536</v>
      </c>
      <c r="G224" s="316"/>
      <c r="H224" s="277"/>
      <c r="I224" s="149"/>
      <c r="N224" s="11" t="str">
        <f>N219</f>
        <v>Yes</v>
      </c>
    </row>
    <row r="225" spans="1:14" s="11" customFormat="1" ht="44" customHeight="1">
      <c r="A225" s="136" t="s">
        <v>11</v>
      </c>
      <c r="B225" s="137" t="s">
        <v>294</v>
      </c>
      <c r="C225" s="137" t="s">
        <v>99</v>
      </c>
      <c r="D225" s="292" t="s">
        <v>38</v>
      </c>
      <c r="E225" s="150" t="s">
        <v>14</v>
      </c>
      <c r="F225" s="138" t="s">
        <v>537</v>
      </c>
      <c r="G225" s="305">
        <v>2</v>
      </c>
      <c r="H225" s="275" t="s">
        <v>854</v>
      </c>
      <c r="I225" s="152"/>
      <c r="N225" s="11" t="str">
        <f>N219</f>
        <v>Yes</v>
      </c>
    </row>
    <row r="226" spans="1:14" s="11" customFormat="1" ht="45">
      <c r="A226" s="132" t="s">
        <v>11</v>
      </c>
      <c r="B226" s="103" t="s">
        <v>294</v>
      </c>
      <c r="C226" s="103" t="s">
        <v>100</v>
      </c>
      <c r="D226" s="293"/>
      <c r="E226" s="144" t="s">
        <v>15</v>
      </c>
      <c r="F226" s="133" t="s">
        <v>538</v>
      </c>
      <c r="G226" s="306"/>
      <c r="H226" s="276"/>
      <c r="I226" s="146"/>
      <c r="N226" s="11" t="str">
        <f>N219</f>
        <v>Yes</v>
      </c>
    </row>
    <row r="227" spans="1:14" s="11" customFormat="1" ht="45">
      <c r="A227" s="134" t="s">
        <v>11</v>
      </c>
      <c r="B227" s="109" t="s">
        <v>294</v>
      </c>
      <c r="C227" s="109" t="s">
        <v>101</v>
      </c>
      <c r="D227" s="295"/>
      <c r="E227" s="147" t="s">
        <v>16</v>
      </c>
      <c r="F227" s="135" t="s">
        <v>539</v>
      </c>
      <c r="G227" s="316"/>
      <c r="H227" s="277"/>
      <c r="I227" s="149"/>
      <c r="N227" s="11" t="str">
        <f>N219</f>
        <v>Yes</v>
      </c>
    </row>
    <row r="228" spans="1:14" s="11" customFormat="1" ht="45" customHeight="1">
      <c r="A228" s="136" t="s">
        <v>11</v>
      </c>
      <c r="B228" s="137" t="s">
        <v>294</v>
      </c>
      <c r="C228" s="137" t="s">
        <v>100</v>
      </c>
      <c r="D228" s="292" t="s">
        <v>184</v>
      </c>
      <c r="E228" s="150" t="s">
        <v>14</v>
      </c>
      <c r="F228" s="138" t="s">
        <v>540</v>
      </c>
      <c r="G228" s="305">
        <v>1</v>
      </c>
      <c r="H228" s="275" t="s">
        <v>855</v>
      </c>
      <c r="I228" s="152"/>
      <c r="N228" s="11" t="str">
        <f>N219</f>
        <v>Yes</v>
      </c>
    </row>
    <row r="229" spans="1:14" s="11" customFormat="1" ht="45">
      <c r="A229" s="132" t="s">
        <v>11</v>
      </c>
      <c r="B229" s="103" t="s">
        <v>294</v>
      </c>
      <c r="C229" s="103" t="s">
        <v>101</v>
      </c>
      <c r="D229" s="293"/>
      <c r="E229" s="144" t="s">
        <v>15</v>
      </c>
      <c r="F229" s="133" t="s">
        <v>541</v>
      </c>
      <c r="G229" s="306"/>
      <c r="H229" s="276"/>
      <c r="I229" s="146"/>
      <c r="N229" s="11" t="str">
        <f>N219</f>
        <v>Yes</v>
      </c>
    </row>
    <row r="230" spans="1:14" s="11" customFormat="1" ht="45">
      <c r="A230" s="134" t="s">
        <v>11</v>
      </c>
      <c r="B230" s="109" t="s">
        <v>294</v>
      </c>
      <c r="C230" s="109" t="s">
        <v>102</v>
      </c>
      <c r="D230" s="295"/>
      <c r="E230" s="147" t="s">
        <v>16</v>
      </c>
      <c r="F230" s="135" t="s">
        <v>542</v>
      </c>
      <c r="G230" s="316"/>
      <c r="H230" s="277"/>
      <c r="I230" s="149"/>
      <c r="N230" s="11" t="str">
        <f>N219</f>
        <v>Yes</v>
      </c>
    </row>
    <row r="231" spans="1:14" s="11" customFormat="1" ht="49" customHeight="1">
      <c r="A231" s="136" t="s">
        <v>11</v>
      </c>
      <c r="B231" s="137" t="s">
        <v>294</v>
      </c>
      <c r="C231" s="137" t="s">
        <v>101</v>
      </c>
      <c r="D231" s="292" t="s">
        <v>185</v>
      </c>
      <c r="E231" s="150" t="s">
        <v>14</v>
      </c>
      <c r="F231" s="138" t="s">
        <v>543</v>
      </c>
      <c r="G231" s="305">
        <v>1</v>
      </c>
      <c r="H231" s="275" t="s">
        <v>856</v>
      </c>
      <c r="I231" s="152"/>
      <c r="N231" s="11" t="str">
        <f>N219</f>
        <v>Yes</v>
      </c>
    </row>
    <row r="232" spans="1:14" s="11" customFormat="1" ht="45">
      <c r="A232" s="132" t="s">
        <v>11</v>
      </c>
      <c r="B232" s="103" t="s">
        <v>294</v>
      </c>
      <c r="C232" s="103" t="s">
        <v>102</v>
      </c>
      <c r="D232" s="293"/>
      <c r="E232" s="144" t="s">
        <v>15</v>
      </c>
      <c r="F232" s="133" t="s">
        <v>544</v>
      </c>
      <c r="G232" s="306"/>
      <c r="H232" s="276"/>
      <c r="I232" s="146"/>
      <c r="N232" s="11" t="str">
        <f>N219</f>
        <v>Yes</v>
      </c>
    </row>
    <row r="233" spans="1:14" s="11" customFormat="1" ht="45">
      <c r="A233" s="134" t="s">
        <v>11</v>
      </c>
      <c r="B233" s="109" t="s">
        <v>294</v>
      </c>
      <c r="C233" s="109" t="s">
        <v>366</v>
      </c>
      <c r="D233" s="295"/>
      <c r="E233" s="147" t="s">
        <v>16</v>
      </c>
      <c r="F233" s="135" t="s">
        <v>545</v>
      </c>
      <c r="G233" s="316"/>
      <c r="H233" s="277"/>
      <c r="I233" s="149"/>
      <c r="N233" s="11" t="str">
        <f>N219</f>
        <v>Yes</v>
      </c>
    </row>
    <row r="234" spans="1:14" s="11" customFormat="1" ht="49" customHeight="1">
      <c r="A234" s="136" t="s">
        <v>11</v>
      </c>
      <c r="B234" s="137" t="s">
        <v>294</v>
      </c>
      <c r="C234" s="137" t="s">
        <v>102</v>
      </c>
      <c r="D234" s="292" t="s">
        <v>186</v>
      </c>
      <c r="E234" s="150" t="s">
        <v>14</v>
      </c>
      <c r="F234" s="138" t="s">
        <v>546</v>
      </c>
      <c r="G234" s="305">
        <v>1</v>
      </c>
      <c r="H234" s="275" t="s">
        <v>856</v>
      </c>
      <c r="I234" s="152"/>
      <c r="N234" s="11" t="str">
        <f>N219</f>
        <v>Yes</v>
      </c>
    </row>
    <row r="235" spans="1:14" s="11" customFormat="1" ht="45">
      <c r="A235" s="132" t="s">
        <v>11</v>
      </c>
      <c r="B235" s="103" t="s">
        <v>294</v>
      </c>
      <c r="C235" s="103" t="s">
        <v>366</v>
      </c>
      <c r="D235" s="293"/>
      <c r="E235" s="144" t="s">
        <v>15</v>
      </c>
      <c r="F235" s="133" t="s">
        <v>472</v>
      </c>
      <c r="G235" s="306"/>
      <c r="H235" s="276"/>
      <c r="I235" s="146"/>
      <c r="N235" s="11" t="str">
        <f>N219</f>
        <v>Yes</v>
      </c>
    </row>
    <row r="236" spans="1:14" s="11" customFormat="1" ht="46" thickBot="1">
      <c r="A236" s="139" t="s">
        <v>11</v>
      </c>
      <c r="B236" s="127" t="s">
        <v>294</v>
      </c>
      <c r="C236" s="127" t="s">
        <v>367</v>
      </c>
      <c r="D236" s="294"/>
      <c r="E236" s="153" t="s">
        <v>16</v>
      </c>
      <c r="F236" s="140" t="s">
        <v>547</v>
      </c>
      <c r="G236" s="307"/>
      <c r="H236" s="278"/>
      <c r="I236" s="155"/>
      <c r="N236" s="11" t="str">
        <f>N219</f>
        <v>Yes</v>
      </c>
    </row>
    <row r="237" spans="1:14" ht="45" customHeight="1">
      <c r="A237" s="129" t="s">
        <v>39</v>
      </c>
      <c r="B237" s="130" t="s">
        <v>294</v>
      </c>
      <c r="C237" s="130" t="s">
        <v>103</v>
      </c>
      <c r="D237" s="302" t="s">
        <v>187</v>
      </c>
      <c r="E237" s="98" t="s">
        <v>14</v>
      </c>
      <c r="F237" s="131" t="s">
        <v>41</v>
      </c>
      <c r="G237" s="314">
        <v>2</v>
      </c>
      <c r="H237" s="279" t="s">
        <v>857</v>
      </c>
      <c r="I237" s="100"/>
      <c r="N237" s="13" t="str">
        <f>'2. Process scope &amp; goals'!D30</f>
        <v>Yes</v>
      </c>
    </row>
    <row r="238" spans="1:14" ht="45">
      <c r="A238" s="132" t="s">
        <v>39</v>
      </c>
      <c r="B238" s="103" t="s">
        <v>294</v>
      </c>
      <c r="C238" s="103" t="s">
        <v>104</v>
      </c>
      <c r="D238" s="300"/>
      <c r="E238" s="104" t="s">
        <v>15</v>
      </c>
      <c r="F238" s="133" t="s">
        <v>230</v>
      </c>
      <c r="G238" s="297"/>
      <c r="H238" s="280" t="s">
        <v>738</v>
      </c>
      <c r="I238" s="106"/>
      <c r="N238" s="8" t="str">
        <f>N237</f>
        <v>Yes</v>
      </c>
    </row>
    <row r="239" spans="1:14" ht="45">
      <c r="A239" s="134" t="s">
        <v>39</v>
      </c>
      <c r="B239" s="109" t="s">
        <v>294</v>
      </c>
      <c r="C239" s="109" t="s">
        <v>105</v>
      </c>
      <c r="D239" s="303"/>
      <c r="E239" s="110" t="s">
        <v>16</v>
      </c>
      <c r="F239" s="135" t="s">
        <v>473</v>
      </c>
      <c r="G239" s="298"/>
      <c r="H239" s="281"/>
      <c r="I239" s="112"/>
      <c r="N239" s="8" t="str">
        <f>N237</f>
        <v>Yes</v>
      </c>
    </row>
    <row r="240" spans="1:14" ht="45">
      <c r="A240" s="136" t="s">
        <v>39</v>
      </c>
      <c r="B240" s="137" t="s">
        <v>294</v>
      </c>
      <c r="C240" s="137" t="s">
        <v>104</v>
      </c>
      <c r="D240" s="299" t="s">
        <v>188</v>
      </c>
      <c r="E240" s="116" t="s">
        <v>14</v>
      </c>
      <c r="F240" s="138" t="s">
        <v>231</v>
      </c>
      <c r="G240" s="296">
        <v>2</v>
      </c>
      <c r="H240" s="282" t="s">
        <v>859</v>
      </c>
      <c r="I240" s="118"/>
      <c r="N240" s="8" t="str">
        <f>N237</f>
        <v>Yes</v>
      </c>
    </row>
    <row r="241" spans="1:14" ht="45">
      <c r="A241" s="132" t="s">
        <v>39</v>
      </c>
      <c r="B241" s="103" t="s">
        <v>294</v>
      </c>
      <c r="C241" s="103" t="s">
        <v>105</v>
      </c>
      <c r="D241" s="300"/>
      <c r="E241" s="104" t="s">
        <v>15</v>
      </c>
      <c r="F241" s="133" t="s">
        <v>232</v>
      </c>
      <c r="G241" s="297"/>
      <c r="H241" s="283" t="s">
        <v>744</v>
      </c>
      <c r="I241" s="106"/>
      <c r="N241" s="8" t="str">
        <f>N237</f>
        <v>Yes</v>
      </c>
    </row>
    <row r="242" spans="1:14" ht="60">
      <c r="A242" s="134" t="s">
        <v>39</v>
      </c>
      <c r="B242" s="109" t="s">
        <v>294</v>
      </c>
      <c r="C242" s="109" t="s">
        <v>368</v>
      </c>
      <c r="D242" s="303"/>
      <c r="E242" s="110" t="s">
        <v>16</v>
      </c>
      <c r="F242" s="135" t="s">
        <v>233</v>
      </c>
      <c r="G242" s="298"/>
      <c r="H242" s="284"/>
      <c r="I242" s="112"/>
      <c r="N242" s="8" t="str">
        <f>N237</f>
        <v>Yes</v>
      </c>
    </row>
    <row r="243" spans="1:14" ht="75">
      <c r="A243" s="136" t="s">
        <v>39</v>
      </c>
      <c r="B243" s="137" t="s">
        <v>294</v>
      </c>
      <c r="C243" s="137" t="s">
        <v>105</v>
      </c>
      <c r="D243" s="299" t="s">
        <v>189</v>
      </c>
      <c r="E243" s="116" t="s">
        <v>14</v>
      </c>
      <c r="F243" s="138" t="s">
        <v>327</v>
      </c>
      <c r="G243" s="296">
        <v>1</v>
      </c>
      <c r="H243" s="285" t="s">
        <v>858</v>
      </c>
      <c r="I243" s="118"/>
      <c r="N243" s="8" t="str">
        <f>N237</f>
        <v>Yes</v>
      </c>
    </row>
    <row r="244" spans="1:14" ht="45">
      <c r="A244" s="132" t="s">
        <v>39</v>
      </c>
      <c r="B244" s="103" t="s">
        <v>294</v>
      </c>
      <c r="C244" s="103" t="s">
        <v>368</v>
      </c>
      <c r="D244" s="300"/>
      <c r="E244" s="104" t="s">
        <v>15</v>
      </c>
      <c r="F244" s="133" t="s">
        <v>328</v>
      </c>
      <c r="G244" s="297"/>
      <c r="H244" s="280" t="s">
        <v>748</v>
      </c>
      <c r="I244" s="106"/>
      <c r="N244" s="8" t="str">
        <f>N237</f>
        <v>Yes</v>
      </c>
    </row>
    <row r="245" spans="1:14" ht="61" thickBot="1">
      <c r="A245" s="139" t="s">
        <v>39</v>
      </c>
      <c r="B245" s="127" t="s">
        <v>294</v>
      </c>
      <c r="C245" s="127" t="s">
        <v>369</v>
      </c>
      <c r="D245" s="301"/>
      <c r="E245" s="123" t="s">
        <v>16</v>
      </c>
      <c r="F245" s="140" t="s">
        <v>282</v>
      </c>
      <c r="G245" s="308"/>
      <c r="H245" s="286"/>
      <c r="I245" s="125"/>
      <c r="N245" s="8" t="str">
        <f>N237</f>
        <v>Yes</v>
      </c>
    </row>
  </sheetData>
  <customSheetViews>
    <customSheetView guid="{C2311F05-77FD-D34D-86A4-7FBBF36A3466}" hiddenRows="1">
      <pane ySplit="2.0333333333333332" topLeftCell="A3" activePane="bottomLeft" state="frozenSplit"/>
      <selection pane="bottomLeft" activeCell="F19" sqref="F19"/>
      <pageSetup paperSize="9" orientation="portrait" horizontalDpi="4294967292" verticalDpi="4294967292"/>
    </customSheetView>
    <customSheetView guid="{17F35089-4405-0B4C-944B-16B149D42C47}" topLeftCell="B1">
      <pane ySplit="7.0163934426229506" topLeftCell="A108" activePane="bottomLeft" state="frozenSplit"/>
      <selection pane="bottomLeft" activeCell="F109" sqref="F109"/>
      <pageSetup paperSize="9" orientation="portrait" horizontalDpi="4294967292" verticalDpi="4294967292"/>
    </customSheetView>
  </customSheetViews>
  <mergeCells count="245">
    <mergeCell ref="G14:G16"/>
    <mergeCell ref="G11:G13"/>
    <mergeCell ref="G8:G10"/>
    <mergeCell ref="G126:G128"/>
    <mergeCell ref="G69:G71"/>
    <mergeCell ref="A4:I4"/>
    <mergeCell ref="A41:I41"/>
    <mergeCell ref="D38:D40"/>
    <mergeCell ref="D35:D37"/>
    <mergeCell ref="D32:D34"/>
    <mergeCell ref="D29:D31"/>
    <mergeCell ref="D26:D28"/>
    <mergeCell ref="D23:D25"/>
    <mergeCell ref="D20:D22"/>
    <mergeCell ref="D17:D19"/>
    <mergeCell ref="D14:D16"/>
    <mergeCell ref="D11:D13"/>
    <mergeCell ref="D8:D10"/>
    <mergeCell ref="D5:D7"/>
    <mergeCell ref="G38:G40"/>
    <mergeCell ref="G35:G37"/>
    <mergeCell ref="G32:G34"/>
    <mergeCell ref="G29:G31"/>
    <mergeCell ref="G26:G28"/>
    <mergeCell ref="G23:G25"/>
    <mergeCell ref="G20:G22"/>
    <mergeCell ref="G17:G19"/>
    <mergeCell ref="G129:G131"/>
    <mergeCell ref="G84:G86"/>
    <mergeCell ref="G87:G89"/>
    <mergeCell ref="G90:G92"/>
    <mergeCell ref="G93:G95"/>
    <mergeCell ref="G96:G98"/>
    <mergeCell ref="G99:G101"/>
    <mergeCell ref="G102:G104"/>
    <mergeCell ref="G105:G107"/>
    <mergeCell ref="G108:G110"/>
    <mergeCell ref="G111:G113"/>
    <mergeCell ref="G114:G116"/>
    <mergeCell ref="G117:G119"/>
    <mergeCell ref="G120:G122"/>
    <mergeCell ref="G123:G125"/>
    <mergeCell ref="G75:G77"/>
    <mergeCell ref="G72:G74"/>
    <mergeCell ref="G66:G68"/>
    <mergeCell ref="G144:G146"/>
    <mergeCell ref="G237:G239"/>
    <mergeCell ref="G240:G242"/>
    <mergeCell ref="G147:G149"/>
    <mergeCell ref="G150:G152"/>
    <mergeCell ref="G153:G155"/>
    <mergeCell ref="G156:G158"/>
    <mergeCell ref="G78:G80"/>
    <mergeCell ref="G81:G83"/>
    <mergeCell ref="G138:G140"/>
    <mergeCell ref="G141:G143"/>
    <mergeCell ref="G132:G134"/>
    <mergeCell ref="G135:G137"/>
    <mergeCell ref="G192:G194"/>
    <mergeCell ref="G195:G197"/>
    <mergeCell ref="G198:G200"/>
    <mergeCell ref="G201:G203"/>
    <mergeCell ref="G204:G206"/>
    <mergeCell ref="G207:G209"/>
    <mergeCell ref="G210:G212"/>
    <mergeCell ref="G213:G215"/>
    <mergeCell ref="G168:G170"/>
    <mergeCell ref="G171:G173"/>
    <mergeCell ref="G174:G176"/>
    <mergeCell ref="G243:G245"/>
    <mergeCell ref="G5:G7"/>
    <mergeCell ref="D1:F1"/>
    <mergeCell ref="D2:F2"/>
    <mergeCell ref="H1:H2"/>
    <mergeCell ref="G51:G53"/>
    <mergeCell ref="G45:G47"/>
    <mergeCell ref="G54:G56"/>
    <mergeCell ref="G63:G65"/>
    <mergeCell ref="G42:G44"/>
    <mergeCell ref="G180:G182"/>
    <mergeCell ref="G183:G185"/>
    <mergeCell ref="G186:G188"/>
    <mergeCell ref="G189:G191"/>
    <mergeCell ref="G159:G161"/>
    <mergeCell ref="G216:G218"/>
    <mergeCell ref="G219:G221"/>
    <mergeCell ref="G222:G224"/>
    <mergeCell ref="G225:G227"/>
    <mergeCell ref="G162:G164"/>
    <mergeCell ref="G165:G167"/>
    <mergeCell ref="G177:G179"/>
    <mergeCell ref="G228:G230"/>
    <mergeCell ref="G231:G233"/>
    <mergeCell ref="G234:G236"/>
    <mergeCell ref="D42:D44"/>
    <mergeCell ref="D45:D47"/>
    <mergeCell ref="D51:D53"/>
    <mergeCell ref="D54:D56"/>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08:D110"/>
    <mergeCell ref="D111:D113"/>
    <mergeCell ref="D180:D182"/>
    <mergeCell ref="D183:D185"/>
    <mergeCell ref="D114:D116"/>
    <mergeCell ref="D117:D119"/>
    <mergeCell ref="D120:D122"/>
    <mergeCell ref="D123:D125"/>
    <mergeCell ref="D126:D128"/>
    <mergeCell ref="D129:D131"/>
    <mergeCell ref="D132:D134"/>
    <mergeCell ref="D135:D137"/>
    <mergeCell ref="D138:D140"/>
    <mergeCell ref="D171:D173"/>
    <mergeCell ref="D237:D239"/>
    <mergeCell ref="D240:D242"/>
    <mergeCell ref="D243:D245"/>
    <mergeCell ref="D198:D200"/>
    <mergeCell ref="D201:D203"/>
    <mergeCell ref="D204:D206"/>
    <mergeCell ref="D207:D209"/>
    <mergeCell ref="D210:D212"/>
    <mergeCell ref="D213:D215"/>
    <mergeCell ref="D216:D218"/>
    <mergeCell ref="D219:D221"/>
    <mergeCell ref="D222:D224"/>
    <mergeCell ref="D195:D197"/>
    <mergeCell ref="D48:D50"/>
    <mergeCell ref="G48:G50"/>
    <mergeCell ref="G57:G59"/>
    <mergeCell ref="G60:G62"/>
    <mergeCell ref="D225:D227"/>
    <mergeCell ref="D228:D230"/>
    <mergeCell ref="D231:D233"/>
    <mergeCell ref="D234:D236"/>
    <mergeCell ref="D141:D143"/>
    <mergeCell ref="D186:D188"/>
    <mergeCell ref="D189:D191"/>
    <mergeCell ref="D192:D194"/>
    <mergeCell ref="D144:D146"/>
    <mergeCell ref="D147:D149"/>
    <mergeCell ref="D150:D152"/>
    <mergeCell ref="D153:D155"/>
    <mergeCell ref="D156:D158"/>
    <mergeCell ref="D159:D161"/>
    <mergeCell ref="D162:D164"/>
    <mergeCell ref="D165:D167"/>
    <mergeCell ref="D168:D170"/>
    <mergeCell ref="D174:D176"/>
    <mergeCell ref="D177:D179"/>
    <mergeCell ref="H69:H71"/>
    <mergeCell ref="H72:H74"/>
    <mergeCell ref="H75:H77"/>
    <mergeCell ref="H78:H80"/>
    <mergeCell ref="H81:H83"/>
    <mergeCell ref="H84:H86"/>
    <mergeCell ref="H38:H40"/>
    <mergeCell ref="H35:H37"/>
    <mergeCell ref="H32:H34"/>
    <mergeCell ref="H42:H44"/>
    <mergeCell ref="H45:H47"/>
    <mergeCell ref="H48:H50"/>
    <mergeCell ref="H51:H53"/>
    <mergeCell ref="H54:H56"/>
    <mergeCell ref="H57:H59"/>
    <mergeCell ref="H60:H62"/>
    <mergeCell ref="H63:H65"/>
    <mergeCell ref="H66:H68"/>
    <mergeCell ref="H29:H31"/>
    <mergeCell ref="H26:H28"/>
    <mergeCell ref="H20:H22"/>
    <mergeCell ref="H17:H19"/>
    <mergeCell ref="H14:H16"/>
    <mergeCell ref="H11:H13"/>
    <mergeCell ref="H8:H10"/>
    <mergeCell ref="H5:H7"/>
    <mergeCell ref="H23:H25"/>
    <mergeCell ref="H87:H89"/>
    <mergeCell ref="H90:H92"/>
    <mergeCell ref="H93:H95"/>
    <mergeCell ref="H96:H98"/>
    <mergeCell ref="H99:H101"/>
    <mergeCell ref="H102:H104"/>
    <mergeCell ref="H105:H107"/>
    <mergeCell ref="H108:H110"/>
    <mergeCell ref="H111:H113"/>
    <mergeCell ref="H114:H116"/>
    <mergeCell ref="H117:H119"/>
    <mergeCell ref="H120:H122"/>
    <mergeCell ref="H123:H125"/>
    <mergeCell ref="H126:H128"/>
    <mergeCell ref="H129:H131"/>
    <mergeCell ref="H132:H134"/>
    <mergeCell ref="H135:H137"/>
    <mergeCell ref="H138:H140"/>
    <mergeCell ref="H225:H227"/>
    <mergeCell ref="H228:H230"/>
    <mergeCell ref="H141:H143"/>
    <mergeCell ref="H144:H146"/>
    <mergeCell ref="H147:H149"/>
    <mergeCell ref="H150:H152"/>
    <mergeCell ref="H153:H155"/>
    <mergeCell ref="H156:H158"/>
    <mergeCell ref="H159:H161"/>
    <mergeCell ref="H162:H164"/>
    <mergeCell ref="H165:H167"/>
    <mergeCell ref="H231:H233"/>
    <mergeCell ref="H234:H236"/>
    <mergeCell ref="H237:H239"/>
    <mergeCell ref="H240:H242"/>
    <mergeCell ref="H243:H245"/>
    <mergeCell ref="H168:H170"/>
    <mergeCell ref="H171:H173"/>
    <mergeCell ref="H174:H176"/>
    <mergeCell ref="H177:H179"/>
    <mergeCell ref="H180:H182"/>
    <mergeCell ref="H183:H185"/>
    <mergeCell ref="H186:H188"/>
    <mergeCell ref="H189:H191"/>
    <mergeCell ref="H192:H194"/>
    <mergeCell ref="H195:H197"/>
    <mergeCell ref="H198:H200"/>
    <mergeCell ref="H201:H203"/>
    <mergeCell ref="H204:H206"/>
    <mergeCell ref="H207:H209"/>
    <mergeCell ref="H210:H212"/>
    <mergeCell ref="H213:H215"/>
    <mergeCell ref="H216:H218"/>
    <mergeCell ref="H219:H221"/>
    <mergeCell ref="H222:H224"/>
  </mergeCells>
  <phoneticPr fontId="42" type="noConversion"/>
  <conditionalFormatting sqref="D5:I5 D39:G40 I39:I40 D38:I38 D36:G37 D35:I35 D33:G34 D32:I32 D30:G31 D29:I29 D27:G28 D23:I23 D21:G22 I21:I22 D20:I20 D18:G19 D17:I17 D15:G16 D14:I14 D12:G13 I12:I13 D11:I11 D9:G10 I9:I10 D8:I8 D6:G7 I6:I7 D26:I26 D24:G25 I15:I19 I24:I31 I33:I37">
    <cfRule type="expression" dxfId="32" priority="20">
      <formula>$N5="No"</formula>
    </cfRule>
  </conditionalFormatting>
  <conditionalFormatting sqref="D42:I42 D45:I45 D43:G44 I43:I44 D46:G53 D64:G65 I64:I65 D66:I68 D75:I84 D87:I87 D85:G86 I85:I86 D90:I90 D88:G89 I88:I89 D93:I93 D91:G92 I91:I92 D99:I99 D94:G98 D102:I102 D100:G101 I100:I101 D105:I105 D103:G104 I103:I104 D108:I108 D106:G107 I106:I107 D111:I111 D109:G110 I109:I110 D114:I114 D112:G113 I112:I113 D54:I63 D69:G74 I69:I74 I94:I98 I46:I53 D117:I117 D115:G116 D118:G119 I118:I119 D171:I171 D169:G170 I169:I170 D174:I174 D172:G173 I172:I173 D180:I180 D175:G179 D183:I183 D181:G182 I181:I182 D184:G185 D189:I189 D186:F188 D192:I192 D190:G191 I190:I191 D195:I195 D193:G194 I193:I194 D198:I198 D196:G197 I196:I197 D201:I201 D199:G200 I199:I200 D204:I204 D202:G203 I202:I203 D207:I207 D205:G206 I205:I206 D210:I210 D208:G209 I208:I209 D213:I213 D211:G212 I211:I212 D216:I216 D214:G215 I214:I215 D219:I219 D217:G218 I217:I218 D222:I222 D220:G221 I220:I221 D225:I225 D223:G224 I223:I224 D228:I228 D226:G227 I226:I227 D231:I231 D229:G230 I229:I230 D234:I234 D232:G233 I232:I233 D235:G236 I235:I236 I115:I116 D120:I168 I175:I179 I184:I188 D237:I245">
    <cfRule type="expression" dxfId="31" priority="19">
      <formula>$N42="No"</formula>
    </cfRule>
  </conditionalFormatting>
  <conditionalFormatting sqref="G42:G185 G5:G40 G189:G243">
    <cfRule type="containsText" dxfId="30" priority="21" operator="containsText" text="Select…. ">
      <formula>NOT(ISERROR(SEARCH("Select…. ",G5)))</formula>
    </cfRule>
  </conditionalFormatting>
  <conditionalFormatting sqref="H51:H53">
    <cfRule type="expression" dxfId="29" priority="16">
      <formula>$N51="No"</formula>
    </cfRule>
  </conditionalFormatting>
  <conditionalFormatting sqref="H51:H53">
    <cfRule type="containsText" dxfId="28" priority="17" operator="containsText" text="Select…. ">
      <formula>NOT(ISERROR(SEARCH("Select…. ",H51)))</formula>
    </cfRule>
  </conditionalFormatting>
  <conditionalFormatting sqref="H57:H59">
    <cfRule type="containsText" dxfId="27" priority="15" operator="containsText" text="Select…. ">
      <formula>NOT(ISERROR(SEARCH("Select…. ",H57)))</formula>
    </cfRule>
  </conditionalFormatting>
  <conditionalFormatting sqref="H75:H77">
    <cfRule type="containsText" dxfId="26" priority="14" operator="containsText" text="Select…. ">
      <formula>NOT(ISERROR(SEARCH("Select…. ",H75)))</formula>
    </cfRule>
  </conditionalFormatting>
  <conditionalFormatting sqref="H78:H80">
    <cfRule type="containsText" dxfId="25" priority="13" operator="containsText" text="Select…. ">
      <formula>NOT(ISERROR(SEARCH("Select…. ",H78)))</formula>
    </cfRule>
  </conditionalFormatting>
  <conditionalFormatting sqref="H81:H83">
    <cfRule type="containsText" dxfId="24" priority="12" operator="containsText" text="Select…. ">
      <formula>NOT(ISERROR(SEARCH("Select…. ",H81)))</formula>
    </cfRule>
  </conditionalFormatting>
  <conditionalFormatting sqref="H69:H71">
    <cfRule type="expression" dxfId="23" priority="11">
      <formula>$N69="No"</formula>
    </cfRule>
  </conditionalFormatting>
  <conditionalFormatting sqref="H72">
    <cfRule type="expression" dxfId="22" priority="10">
      <formula>$N72="No"</formula>
    </cfRule>
  </conditionalFormatting>
  <conditionalFormatting sqref="H96">
    <cfRule type="expression" dxfId="21" priority="9">
      <formula>$N96="No"</formula>
    </cfRule>
  </conditionalFormatting>
  <conditionalFormatting sqref="H48">
    <cfRule type="expression" dxfId="20" priority="8">
      <formula>$N48="No"</formula>
    </cfRule>
  </conditionalFormatting>
  <conditionalFormatting sqref="H132:H134">
    <cfRule type="containsText" dxfId="19" priority="7" operator="containsText" text="Select…. ">
      <formula>NOT(ISERROR(SEARCH("Select…. ",H132)))</formula>
    </cfRule>
  </conditionalFormatting>
  <conditionalFormatting sqref="H144:H146">
    <cfRule type="containsText" dxfId="18" priority="6" operator="containsText" text="Select…. ">
      <formula>NOT(ISERROR(SEARCH("Select…. ",H144)))</formula>
    </cfRule>
  </conditionalFormatting>
  <conditionalFormatting sqref="H177">
    <cfRule type="expression" dxfId="17" priority="5">
      <formula>$N177="No"</formula>
    </cfRule>
  </conditionalFormatting>
  <conditionalFormatting sqref="G186:H186 G187:G188">
    <cfRule type="expression" dxfId="16" priority="3">
      <formula>$N186="No"</formula>
    </cfRule>
  </conditionalFormatting>
  <conditionalFormatting sqref="G186:G188">
    <cfRule type="containsText" dxfId="15" priority="4" operator="containsText" text="Select…. ">
      <formula>NOT(ISERROR(SEARCH("Select…. ",G186)))</formula>
    </cfRule>
  </conditionalFormatting>
  <conditionalFormatting sqref="H237:H239">
    <cfRule type="containsText" dxfId="14" priority="2" operator="containsText" text="Select…. ">
      <formula>NOT(ISERROR(SEARCH("Select…. ",H237)))</formula>
    </cfRule>
  </conditionalFormatting>
  <conditionalFormatting sqref="H243">
    <cfRule type="containsText" dxfId="13" priority="1" operator="containsText" text="Select…. ">
      <formula>NOT(ISERROR(SEARCH("Select…. ",H243)))</formula>
    </cfRule>
  </conditionalFormatting>
  <hyperlinks>
    <hyperlink ref="I54" r:id="rId1"/>
    <hyperlink ref="I56" r:id="rId2"/>
    <hyperlink ref="I55" r:id="rId3"/>
    <hyperlink ref="I60" r:id="rId4"/>
    <hyperlink ref="I66" r:id="rId5"/>
    <hyperlink ref="I69" r:id="rId6"/>
    <hyperlink ref="I78" r:id="rId7"/>
    <hyperlink ref="I105" r:id="rId8"/>
    <hyperlink ref="I111" r:id="rId9"/>
    <hyperlink ref="I112" r:id="rId10"/>
    <hyperlink ref="I113" r:id="rId11"/>
    <hyperlink ref="I5" r:id="rId12"/>
    <hyperlink ref="I6" r:id="rId13"/>
    <hyperlink ref="I8" r:id="rId14" location="EGI.eu_Service_Management_Policy"/>
    <hyperlink ref="I11" r:id="rId15"/>
    <hyperlink ref="I12" r:id="rId16"/>
    <hyperlink ref="I13" r:id="rId17"/>
    <hyperlink ref="I14" r:id="rId18"/>
    <hyperlink ref="I17" r:id="rId19"/>
    <hyperlink ref="I20" r:id="rId20"/>
    <hyperlink ref="I23" r:id="rId21"/>
    <hyperlink ref="I26" r:id="rId22"/>
    <hyperlink ref="I29" r:id="rId23"/>
    <hyperlink ref="I35" r:id="rId24"/>
    <hyperlink ref="I42" r:id="rId25"/>
    <hyperlink ref="I45" r:id="rId26"/>
    <hyperlink ref="I114" r:id="rId27"/>
    <hyperlink ref="I115" r:id="rId28"/>
    <hyperlink ref="I116" r:id="rId29"/>
    <hyperlink ref="I132" r:id="rId30"/>
    <hyperlink ref="I153" r:id="rId31"/>
    <hyperlink ref="I156" r:id="rId32"/>
    <hyperlink ref="I157" r:id="rId33"/>
    <hyperlink ref="I159" r:id="rId34"/>
    <hyperlink ref="I162" r:id="rId35"/>
    <hyperlink ref="I180" r:id="rId36"/>
    <hyperlink ref="I181" r:id="rId37"/>
    <hyperlink ref="I219" r:id="rId38"/>
    <hyperlink ref="I220" r:id="rId39"/>
  </hyperlinks>
  <pageMargins left="0.75" right="0.75" top="1" bottom="1" header="0.5" footer="0.5"/>
  <pageSetup paperSize="9" orientation="portrait" horizontalDpi="4294967292" verticalDpi="4294967292"/>
  <drawing r:id="rId40"/>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Sources!$B$1:$B$5</xm:f>
          </x14:formula1>
          <xm:sqref>G38 G5 G8 G11 G14 G17 G20 G23 G26 G29 G32 G35 G42 G45 G48 G51 G54 G57 G60 G63 G66 G69 G72 G75 G78 G81 G84 G87 G90 G93 G96 G99 G102 G105 G108 G111 G114 G117 G120 G123 G126 G129 G132 G135 G138 G141 G144 G147 G150 G153 G156 G159 G162 G165 G168 G171 G174 G177 G180 G183 G243 G189 G192 G195 G198 G201 G204 G207 G210 G213 G216 G219 G222 G225 G228 G231 G234 G237 G240 G186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tabSelected="1" topLeftCell="A3" zoomScale="75" zoomScaleNormal="75" zoomScalePageLayoutView="75" workbookViewId="0">
      <selection activeCell="A3" sqref="A3"/>
    </sheetView>
  </sheetViews>
  <sheetFormatPr baseColWidth="10" defaultRowHeight="15" x14ac:dyDescent="0"/>
  <cols>
    <col min="1" max="1" width="69.33203125" style="4" customWidth="1"/>
    <col min="2" max="2" width="11.1640625" style="17" customWidth="1"/>
    <col min="3" max="3" width="13.33203125" style="17" customWidth="1"/>
    <col min="4" max="4" width="16" style="1" customWidth="1"/>
    <col min="5" max="5" width="14.1640625" style="3" customWidth="1"/>
    <col min="6" max="6" width="13.83203125" style="3" customWidth="1"/>
    <col min="7" max="7" width="13.33203125" style="3" customWidth="1"/>
    <col min="8" max="8" width="14.5" style="3" customWidth="1"/>
    <col min="9" max="9" width="16.33203125" customWidth="1"/>
    <col min="10" max="10" width="15.1640625" customWidth="1"/>
    <col min="11" max="11" width="16.5" customWidth="1"/>
    <col min="12" max="12" width="18.33203125" customWidth="1"/>
    <col min="13" max="13" width="16" customWidth="1"/>
    <col min="14" max="14" width="17.33203125" style="1" hidden="1" customWidth="1"/>
    <col min="15" max="19" width="11.1640625" style="17" hidden="1" customWidth="1"/>
  </cols>
  <sheetData>
    <row r="1" spans="1:30" s="6" customFormat="1" ht="46" customHeight="1">
      <c r="A1" s="46"/>
      <c r="B1" s="49"/>
      <c r="C1" s="250" t="s">
        <v>403</v>
      </c>
      <c r="D1" s="250"/>
      <c r="E1" s="250"/>
      <c r="F1" s="250"/>
      <c r="G1" s="250"/>
      <c r="H1" s="50"/>
      <c r="I1" s="50"/>
      <c r="J1" s="49"/>
      <c r="K1" s="49"/>
      <c r="L1" s="46"/>
      <c r="M1"/>
      <c r="N1"/>
      <c r="O1"/>
      <c r="P1"/>
      <c r="Q1"/>
      <c r="R1"/>
      <c r="S1"/>
      <c r="T1"/>
      <c r="U1"/>
      <c r="V1"/>
      <c r="W1"/>
      <c r="X1"/>
      <c r="Y1" s="7"/>
      <c r="Z1" s="7"/>
      <c r="AA1" s="7"/>
      <c r="AB1" s="7"/>
      <c r="AC1" s="7"/>
      <c r="AD1" s="7"/>
    </row>
    <row r="2" spans="1:30" ht="52" customHeight="1">
      <c r="A2" s="46"/>
      <c r="B2" s="49"/>
      <c r="C2" s="251" t="s">
        <v>434</v>
      </c>
      <c r="D2" s="251"/>
      <c r="E2" s="251"/>
      <c r="F2" s="251"/>
      <c r="G2" s="251"/>
      <c r="H2" s="51"/>
      <c r="I2" s="51"/>
      <c r="J2" s="49"/>
      <c r="K2" s="49"/>
      <c r="L2" s="46"/>
      <c r="N2"/>
      <c r="O2"/>
      <c r="P2"/>
      <c r="Q2"/>
      <c r="R2"/>
      <c r="S2"/>
    </row>
    <row r="3" spans="1:30" s="30" customFormat="1" ht="19" customHeight="1">
      <c r="A3" s="18"/>
      <c r="B3" s="18"/>
      <c r="C3" s="18"/>
      <c r="D3" s="18"/>
      <c r="E3" s="18"/>
      <c r="F3" s="18"/>
      <c r="G3" s="18"/>
      <c r="H3" s="18"/>
      <c r="I3" s="18"/>
      <c r="J3" s="22"/>
      <c r="K3" s="22"/>
      <c r="L3" s="22"/>
    </row>
    <row r="4" spans="1:30" ht="20">
      <c r="A4" s="31" t="s">
        <v>386</v>
      </c>
      <c r="B4" s="333" t="s">
        <v>387</v>
      </c>
      <c r="C4" s="333"/>
      <c r="D4" s="32" t="s">
        <v>388</v>
      </c>
      <c r="E4" s="334" t="s">
        <v>389</v>
      </c>
      <c r="F4" s="334"/>
      <c r="G4" s="334"/>
      <c r="H4" s="334"/>
      <c r="I4" s="45" t="s">
        <v>390</v>
      </c>
      <c r="J4" s="22"/>
      <c r="K4" s="22"/>
      <c r="L4" s="22"/>
    </row>
    <row r="5" spans="1:30">
      <c r="A5" s="27"/>
      <c r="B5" s="28" t="s">
        <v>381</v>
      </c>
      <c r="C5" s="28" t="s">
        <v>383</v>
      </c>
      <c r="D5" s="23" t="s">
        <v>288</v>
      </c>
      <c r="E5" s="21" t="s">
        <v>107</v>
      </c>
      <c r="F5" s="21" t="s">
        <v>108</v>
      </c>
      <c r="G5" s="21" t="s">
        <v>109</v>
      </c>
      <c r="H5" s="21" t="s">
        <v>385</v>
      </c>
      <c r="I5" s="29" t="s">
        <v>391</v>
      </c>
      <c r="J5" s="29"/>
      <c r="K5" s="29"/>
      <c r="L5" s="29"/>
      <c r="N5" s="1" t="s">
        <v>380</v>
      </c>
      <c r="O5" s="3" t="s">
        <v>382</v>
      </c>
      <c r="P5" s="3" t="s">
        <v>435</v>
      </c>
      <c r="Q5" s="3" t="s">
        <v>436</v>
      </c>
      <c r="R5" s="3" t="s">
        <v>437</v>
      </c>
      <c r="S5" s="3" t="s">
        <v>384</v>
      </c>
    </row>
    <row r="6" spans="1:30" ht="18" customHeight="1">
      <c r="A6" s="335" t="s">
        <v>115</v>
      </c>
      <c r="B6" s="35" t="str">
        <f>'2. Process scope &amp; goals'!D9</f>
        <v>Yes</v>
      </c>
      <c r="C6" s="36">
        <f>IF(O6="Select…. ","N/A",O6)</f>
        <v>2</v>
      </c>
      <c r="D6" s="33" t="str">
        <f>'3. Process Assessment 2014'!C5</f>
        <v>GR1.1</v>
      </c>
      <c r="E6" s="3" t="str">
        <f>IF(B6="No","Not in scope",IF(N6="Select…. ","Not answered",IF(N6&gt;=0,"Passed",Not met)))</f>
        <v>Passed</v>
      </c>
      <c r="F6" s="3" t="str">
        <f t="shared" ref="F6:F37" si="0">IF(B6="No","Not in scope",IF(N6="Select…. ","Not answered",IF(N6&gt;=1,"Passed","Not met")))</f>
        <v>Passed</v>
      </c>
      <c r="G6" s="3" t="str">
        <f t="shared" ref="G6:G37" si="1">IF(B6="No","Not in scope",IF(N6="Select…. ","Not answered",IF(N6&gt;=2,"Passed","Not met")))</f>
        <v>Passed</v>
      </c>
      <c r="H6" s="3" t="str">
        <f t="shared" ref="H6:H37" si="2">IF(B6="No","Not in scope",IF(N6="Select…. ","Not answered",IF(N6&gt;=3,"Passed","Not met")))</f>
        <v>Passed</v>
      </c>
      <c r="I6" s="20">
        <f>IF(C6="N/A"," ",IF(N6="Select…. "," ",N6-C6))</f>
        <v>1</v>
      </c>
      <c r="J6" s="22"/>
      <c r="K6" s="22"/>
      <c r="L6" s="22"/>
      <c r="N6" s="1">
        <f>'3. Process Assessment 2014'!G5</f>
        <v>3</v>
      </c>
      <c r="O6" s="52">
        <f>'2. Process scope &amp; goals'!E9</f>
        <v>2</v>
      </c>
      <c r="P6" s="53" t="str">
        <f t="shared" ref="P6:P37" si="3">IF($C6="N/A", "Yes",IF($C6&gt;=0,"Yes","No"))</f>
        <v>Yes</v>
      </c>
      <c r="Q6" s="53" t="str">
        <f t="shared" ref="Q6:Q37" si="4">IF($C6="N/A", "Yes",IF($C6&gt;=1,"Yes","No"))</f>
        <v>Yes</v>
      </c>
      <c r="R6" s="53" t="str">
        <f t="shared" ref="R6:R37" si="5">IF($C6="N/A", "Yes",IF($C6&gt;=2,"Yes","No"))</f>
        <v>Yes</v>
      </c>
      <c r="S6" s="53" t="str">
        <f t="shared" ref="S6:S37" si="6">IF($C6="N/A", "Yes",IF($C6&gt;=3,"Yes","No"))</f>
        <v>No</v>
      </c>
    </row>
    <row r="7" spans="1:30" ht="18" customHeight="1">
      <c r="A7" s="336"/>
      <c r="B7" s="37" t="str">
        <f>B6</f>
        <v>Yes</v>
      </c>
      <c r="C7" s="38">
        <f>C6</f>
        <v>2</v>
      </c>
      <c r="D7" s="33" t="str">
        <f>'3. Process Assessment 2014'!C8</f>
        <v>GR1.2</v>
      </c>
      <c r="E7" s="3" t="str">
        <f>IF(B7="No","Not in scope",IF(N7="Select…. ","Not answered",IF(N7&gt;=0,"Passed",Not met)))</f>
        <v>Passed</v>
      </c>
      <c r="F7" s="3" t="str">
        <f t="shared" si="0"/>
        <v>Passed</v>
      </c>
      <c r="G7" s="3" t="str">
        <f t="shared" si="1"/>
        <v>Passed</v>
      </c>
      <c r="H7" s="3" t="str">
        <f t="shared" si="2"/>
        <v>Passed</v>
      </c>
      <c r="I7" s="20">
        <f t="shared" ref="I7:I70" si="7">IF(C7="N/A"," ",IF(N7="Select…. "," ",N7-C7))</f>
        <v>1</v>
      </c>
      <c r="J7" s="22"/>
      <c r="K7" s="22"/>
      <c r="L7" s="22"/>
      <c r="N7" s="2">
        <f>'3. Process Assessment 2014'!G8</f>
        <v>3</v>
      </c>
      <c r="O7" s="54">
        <f>O6</f>
        <v>2</v>
      </c>
      <c r="P7" s="53" t="str">
        <f t="shared" si="3"/>
        <v>Yes</v>
      </c>
      <c r="Q7" s="53" t="str">
        <f t="shared" si="4"/>
        <v>Yes</v>
      </c>
      <c r="R7" s="53" t="str">
        <f t="shared" si="5"/>
        <v>Yes</v>
      </c>
      <c r="S7" s="53" t="str">
        <f t="shared" si="6"/>
        <v>No</v>
      </c>
    </row>
    <row r="8" spans="1:30" ht="18" customHeight="1">
      <c r="A8" s="335" t="s">
        <v>123</v>
      </c>
      <c r="B8" s="35" t="str">
        <f>'2. Process scope &amp; goals'!D10</f>
        <v>Yes</v>
      </c>
      <c r="C8" s="36">
        <f>IF(O8="Select…. ","N/A",O8)</f>
        <v>2</v>
      </c>
      <c r="D8" s="33" t="str">
        <f>'3. Process Assessment 2014'!C11</f>
        <v>GR2.1</v>
      </c>
      <c r="E8" s="3" t="str">
        <f>IF(B8="No","Not in scope",IF(N8="Select…. ","Not answered",IF(N8&gt;=0,"Passed",Not met)))</f>
        <v>Passed</v>
      </c>
      <c r="F8" s="3" t="str">
        <f t="shared" si="0"/>
        <v>Passed</v>
      </c>
      <c r="G8" s="3" t="str">
        <f t="shared" si="1"/>
        <v>Passed</v>
      </c>
      <c r="H8" s="3" t="str">
        <f t="shared" si="2"/>
        <v>Not met</v>
      </c>
      <c r="I8" s="20">
        <f t="shared" si="7"/>
        <v>0</v>
      </c>
      <c r="J8" s="22"/>
      <c r="K8" s="22"/>
      <c r="L8" s="22"/>
      <c r="N8" s="1">
        <f>'3. Process Assessment 2014'!G11</f>
        <v>2</v>
      </c>
      <c r="O8" s="52">
        <f>'2. Process scope &amp; goals'!E10</f>
        <v>2</v>
      </c>
      <c r="P8" s="53" t="str">
        <f t="shared" si="3"/>
        <v>Yes</v>
      </c>
      <c r="Q8" s="53" t="str">
        <f t="shared" si="4"/>
        <v>Yes</v>
      </c>
      <c r="R8" s="53" t="str">
        <f t="shared" si="5"/>
        <v>Yes</v>
      </c>
      <c r="S8" s="53" t="str">
        <f t="shared" si="6"/>
        <v>No</v>
      </c>
    </row>
    <row r="9" spans="1:30" ht="18" customHeight="1">
      <c r="A9" s="336"/>
      <c r="B9" s="37" t="str">
        <f>B8</f>
        <v>Yes</v>
      </c>
      <c r="C9" s="38">
        <f>C8</f>
        <v>2</v>
      </c>
      <c r="D9" s="33" t="str">
        <f>'3. Process Assessment 2014'!C14</f>
        <v>GR2.2</v>
      </c>
      <c r="E9" s="3" t="str">
        <f>IF(B9="No","Not in scope",IF(N9="Select…. ","Not answered",IF(N9&gt;=0,"Passed",Not met)))</f>
        <v>Passed</v>
      </c>
      <c r="F9" s="3" t="str">
        <f t="shared" si="0"/>
        <v>Passed</v>
      </c>
      <c r="G9" s="3" t="str">
        <f t="shared" si="1"/>
        <v>Passed</v>
      </c>
      <c r="H9" s="3" t="str">
        <f t="shared" si="2"/>
        <v>Passed</v>
      </c>
      <c r="I9" s="20">
        <f t="shared" si="7"/>
        <v>1</v>
      </c>
      <c r="J9" s="22"/>
      <c r="K9" s="22"/>
      <c r="L9" s="22"/>
      <c r="N9" s="1">
        <f>'3. Process Assessment 2014'!G14</f>
        <v>3</v>
      </c>
      <c r="O9" s="54">
        <f>O8</f>
        <v>2</v>
      </c>
      <c r="P9" s="53" t="str">
        <f t="shared" si="3"/>
        <v>Yes</v>
      </c>
      <c r="Q9" s="53" t="str">
        <f t="shared" si="4"/>
        <v>Yes</v>
      </c>
      <c r="R9" s="53" t="str">
        <f t="shared" si="5"/>
        <v>Yes</v>
      </c>
      <c r="S9" s="53" t="str">
        <f t="shared" si="6"/>
        <v>No</v>
      </c>
    </row>
    <row r="10" spans="1:30" ht="18" customHeight="1">
      <c r="A10" s="44" t="s">
        <v>126</v>
      </c>
      <c r="B10" s="39" t="str">
        <f>'2. Process scope &amp; goals'!D11</f>
        <v>Yes</v>
      </c>
      <c r="C10" s="40">
        <f>IF(O10="Select…. ","N/A",O10)</f>
        <v>2</v>
      </c>
      <c r="D10" s="33" t="str">
        <f>'3. Process Assessment 2014'!C17</f>
        <v>GR3.1</v>
      </c>
      <c r="E10" s="3" t="str">
        <f>IF(B10="No","Not in scope",IF(N10="Select…. ","Not answered",IF(N10&gt;=0,"Passed",Not met)))</f>
        <v>Passed</v>
      </c>
      <c r="F10" s="3" t="str">
        <f t="shared" si="0"/>
        <v>Passed</v>
      </c>
      <c r="G10" s="3" t="str">
        <f t="shared" si="1"/>
        <v>Passed</v>
      </c>
      <c r="H10" s="3" t="str">
        <f t="shared" si="2"/>
        <v>Passed</v>
      </c>
      <c r="I10" s="20">
        <f t="shared" si="7"/>
        <v>1</v>
      </c>
      <c r="J10" s="22"/>
      <c r="K10" s="22"/>
      <c r="L10" s="22"/>
      <c r="N10" s="1">
        <f>'3. Process Assessment 2014'!G17</f>
        <v>3</v>
      </c>
      <c r="O10" s="55">
        <f>'2. Process scope &amp; goals'!E11</f>
        <v>2</v>
      </c>
      <c r="P10" s="53" t="str">
        <f t="shared" si="3"/>
        <v>Yes</v>
      </c>
      <c r="Q10" s="53" t="str">
        <f t="shared" si="4"/>
        <v>Yes</v>
      </c>
      <c r="R10" s="53" t="str">
        <f t="shared" si="5"/>
        <v>Yes</v>
      </c>
      <c r="S10" s="53" t="str">
        <f t="shared" si="6"/>
        <v>No</v>
      </c>
    </row>
    <row r="11" spans="1:30" ht="18" customHeight="1">
      <c r="A11" s="335" t="s">
        <v>128</v>
      </c>
      <c r="B11" s="35" t="str">
        <f>'2. Process scope &amp; goals'!D12</f>
        <v>Yes</v>
      </c>
      <c r="C11" s="36">
        <f>IF(O11="Select…. ","N/A",O11)</f>
        <v>2</v>
      </c>
      <c r="D11" s="33" t="str">
        <f>'3. Process Assessment 2014'!C20</f>
        <v>GR4.1</v>
      </c>
      <c r="E11" s="3" t="str">
        <f>IF(B11="No","Not in scope",IF(N11="Select…. ","Not answered",IF(N11&gt;=0,"Passed",Not met)))</f>
        <v>Passed</v>
      </c>
      <c r="F11" s="3" t="str">
        <f t="shared" si="0"/>
        <v>Passed</v>
      </c>
      <c r="G11" s="3" t="str">
        <f t="shared" si="1"/>
        <v>Passed</v>
      </c>
      <c r="H11" s="3" t="str">
        <f t="shared" si="2"/>
        <v>Passed</v>
      </c>
      <c r="I11" s="20">
        <f t="shared" si="7"/>
        <v>1</v>
      </c>
      <c r="J11" s="22"/>
      <c r="K11" s="22"/>
      <c r="L11" s="22"/>
      <c r="N11" s="1">
        <f>'3. Process Assessment 2014'!G20</f>
        <v>3</v>
      </c>
      <c r="O11" s="52">
        <f>'2. Process scope &amp; goals'!E12</f>
        <v>2</v>
      </c>
      <c r="P11" s="53" t="str">
        <f t="shared" si="3"/>
        <v>Yes</v>
      </c>
      <c r="Q11" s="53" t="str">
        <f t="shared" si="4"/>
        <v>Yes</v>
      </c>
      <c r="R11" s="53" t="str">
        <f t="shared" si="5"/>
        <v>Yes</v>
      </c>
      <c r="S11" s="53" t="str">
        <f t="shared" si="6"/>
        <v>No</v>
      </c>
    </row>
    <row r="12" spans="1:30" ht="18" customHeight="1">
      <c r="A12" s="337"/>
      <c r="B12" s="25" t="str">
        <f>B11</f>
        <v>Yes</v>
      </c>
      <c r="C12" s="41">
        <f>C11</f>
        <v>2</v>
      </c>
      <c r="D12" s="33" t="str">
        <f>'3. Process Assessment 2014'!C23</f>
        <v>GR4.2</v>
      </c>
      <c r="E12" s="3" t="str">
        <f>IF(B12="No","Not in scope",IF(N12="Select…. ","Not answered",IF(N12&gt;=0,"Passed",Not met)))</f>
        <v>Passed</v>
      </c>
      <c r="F12" s="3" t="str">
        <f t="shared" si="0"/>
        <v>Passed</v>
      </c>
      <c r="G12" s="3" t="str">
        <f t="shared" si="1"/>
        <v>Passed</v>
      </c>
      <c r="H12" s="3" t="str">
        <f t="shared" si="2"/>
        <v>Passed</v>
      </c>
      <c r="I12" s="20">
        <f t="shared" si="7"/>
        <v>1</v>
      </c>
      <c r="J12" s="22"/>
      <c r="K12" s="22"/>
      <c r="L12" s="22"/>
      <c r="N12" s="1">
        <f>'3. Process Assessment 2014'!G23</f>
        <v>3</v>
      </c>
      <c r="O12" s="56">
        <f>O11</f>
        <v>2</v>
      </c>
      <c r="P12" s="53" t="str">
        <f t="shared" si="3"/>
        <v>Yes</v>
      </c>
      <c r="Q12" s="53" t="str">
        <f t="shared" si="4"/>
        <v>Yes</v>
      </c>
      <c r="R12" s="53" t="str">
        <f t="shared" si="5"/>
        <v>Yes</v>
      </c>
      <c r="S12" s="53" t="str">
        <f t="shared" si="6"/>
        <v>No</v>
      </c>
    </row>
    <row r="13" spans="1:30" ht="18" customHeight="1">
      <c r="A13" s="336"/>
      <c r="B13" s="37" t="str">
        <f>B11</f>
        <v>Yes</v>
      </c>
      <c r="C13" s="38">
        <f>C11</f>
        <v>2</v>
      </c>
      <c r="D13" s="33" t="str">
        <f>'3. Process Assessment 2014'!C26</f>
        <v>GR4.3</v>
      </c>
      <c r="E13" s="3" t="str">
        <f>IF(B13="No","Not in scope",IF(N13="Select…. ","Not answered",IF(N13&gt;=0,"Passed",Not met)))</f>
        <v>Passed</v>
      </c>
      <c r="F13" s="3" t="str">
        <f t="shared" si="0"/>
        <v>Passed</v>
      </c>
      <c r="G13" s="3" t="str">
        <f t="shared" si="1"/>
        <v>Passed</v>
      </c>
      <c r="H13" s="3" t="str">
        <f t="shared" si="2"/>
        <v>Passed</v>
      </c>
      <c r="I13" s="20">
        <f t="shared" si="7"/>
        <v>1</v>
      </c>
      <c r="J13" s="22"/>
      <c r="K13" s="22"/>
      <c r="L13" s="22"/>
      <c r="N13" s="1">
        <f>'3. Process Assessment 2014'!G26</f>
        <v>3</v>
      </c>
      <c r="O13" s="54">
        <f>O11</f>
        <v>2</v>
      </c>
      <c r="P13" s="53" t="str">
        <f t="shared" si="3"/>
        <v>Yes</v>
      </c>
      <c r="Q13" s="53" t="str">
        <f t="shared" si="4"/>
        <v>Yes</v>
      </c>
      <c r="R13" s="53" t="str">
        <f t="shared" si="5"/>
        <v>Yes</v>
      </c>
      <c r="S13" s="53" t="str">
        <f t="shared" si="6"/>
        <v>No</v>
      </c>
    </row>
    <row r="14" spans="1:30" ht="18" customHeight="1">
      <c r="A14" s="44" t="s">
        <v>135</v>
      </c>
      <c r="B14" s="39" t="str">
        <f>'2. Process scope &amp; goals'!D13</f>
        <v>Yes</v>
      </c>
      <c r="C14" s="40">
        <f>IF(O14="Select…. ","N/A",O14)</f>
        <v>2</v>
      </c>
      <c r="D14" s="33" t="str">
        <f>'3. Process Assessment 2014'!C29</f>
        <v>GR5.1</v>
      </c>
      <c r="E14" s="3" t="str">
        <f>IF(B14="No","Not in scope",IF(N14="Select…. ","Not answered",IF(N14&gt;=0,"Passed",Not met)))</f>
        <v>Passed</v>
      </c>
      <c r="F14" s="3" t="str">
        <f t="shared" si="0"/>
        <v>Passed</v>
      </c>
      <c r="G14" s="3" t="str">
        <f t="shared" si="1"/>
        <v>Passed</v>
      </c>
      <c r="H14" s="3" t="str">
        <f t="shared" si="2"/>
        <v>Passed</v>
      </c>
      <c r="I14" s="20">
        <f t="shared" si="7"/>
        <v>1</v>
      </c>
      <c r="J14" s="22"/>
      <c r="K14" s="22"/>
      <c r="L14" s="22"/>
      <c r="N14" s="1">
        <f>'3. Process Assessment 2014'!G29</f>
        <v>3</v>
      </c>
      <c r="O14" s="55">
        <f>'2. Process scope &amp; goals'!E13</f>
        <v>2</v>
      </c>
      <c r="P14" s="53" t="str">
        <f t="shared" si="3"/>
        <v>Yes</v>
      </c>
      <c r="Q14" s="53" t="str">
        <f t="shared" si="4"/>
        <v>Yes</v>
      </c>
      <c r="R14" s="53" t="str">
        <f t="shared" si="5"/>
        <v>Yes</v>
      </c>
      <c r="S14" s="53" t="str">
        <f t="shared" si="6"/>
        <v>No</v>
      </c>
    </row>
    <row r="15" spans="1:30" ht="18" customHeight="1">
      <c r="A15" s="44" t="s">
        <v>138</v>
      </c>
      <c r="B15" s="39" t="str">
        <f>'2. Process scope &amp; goals'!D14</f>
        <v>Yes</v>
      </c>
      <c r="C15" s="40">
        <f>IF(O15="Select…. ","N/A",O15)</f>
        <v>2</v>
      </c>
      <c r="D15" s="33" t="str">
        <f>'3. Process Assessment 2014'!C32</f>
        <v>GR6.1</v>
      </c>
      <c r="E15" s="3" t="str">
        <f>IF(B15="No","Not in scope",IF(N15="Select…. ","Not answered",IF(N15&gt;=0,"Passed",Not met)))</f>
        <v>Passed</v>
      </c>
      <c r="F15" s="3" t="str">
        <f t="shared" si="0"/>
        <v>Passed</v>
      </c>
      <c r="G15" s="3" t="str">
        <f t="shared" si="1"/>
        <v>Passed</v>
      </c>
      <c r="H15" s="3" t="str">
        <f t="shared" si="2"/>
        <v>Not met</v>
      </c>
      <c r="I15" s="20">
        <f t="shared" si="7"/>
        <v>0</v>
      </c>
      <c r="J15" s="22"/>
      <c r="K15" s="22"/>
      <c r="L15" s="22"/>
      <c r="N15" s="1">
        <f>'3. Process Assessment 2014'!G32</f>
        <v>2</v>
      </c>
      <c r="O15" s="55">
        <f>'2. Process scope &amp; goals'!E14</f>
        <v>2</v>
      </c>
      <c r="P15" s="53" t="str">
        <f t="shared" si="3"/>
        <v>Yes</v>
      </c>
      <c r="Q15" s="53" t="str">
        <f t="shared" si="4"/>
        <v>Yes</v>
      </c>
      <c r="R15" s="53" t="str">
        <f t="shared" si="5"/>
        <v>Yes</v>
      </c>
      <c r="S15" s="53" t="str">
        <f t="shared" si="6"/>
        <v>No</v>
      </c>
    </row>
    <row r="16" spans="1:30" ht="18" customHeight="1">
      <c r="A16" s="335" t="s">
        <v>190</v>
      </c>
      <c r="B16" s="35" t="str">
        <f>'2. Process scope &amp; goals'!D15</f>
        <v>Yes</v>
      </c>
      <c r="C16" s="36">
        <f>IF(O16="Select…. ","N/A",O16)</f>
        <v>2</v>
      </c>
      <c r="D16" s="33" t="str">
        <f>'3. Process Assessment 2014'!C35</f>
        <v>GR7.1</v>
      </c>
      <c r="E16" s="3" t="str">
        <f>IF(B16="No","Not in scope",IF(N16="Select…. ","Not answered",IF(N16&gt;=0,"Passed",Not met)))</f>
        <v>Passed</v>
      </c>
      <c r="F16" s="3" t="str">
        <f t="shared" si="0"/>
        <v>Passed</v>
      </c>
      <c r="G16" s="3" t="str">
        <f t="shared" si="1"/>
        <v>Passed</v>
      </c>
      <c r="H16" s="3" t="str">
        <f t="shared" si="2"/>
        <v>Passed</v>
      </c>
      <c r="I16" s="20">
        <f t="shared" si="7"/>
        <v>1</v>
      </c>
      <c r="J16" s="22"/>
      <c r="K16" s="22"/>
      <c r="L16" s="22"/>
      <c r="N16" s="1">
        <f>'3. Process Assessment 2014'!G35</f>
        <v>3</v>
      </c>
      <c r="O16" s="52">
        <f>'2. Process scope &amp; goals'!E15</f>
        <v>2</v>
      </c>
      <c r="P16" s="53" t="str">
        <f t="shared" si="3"/>
        <v>Yes</v>
      </c>
      <c r="Q16" s="53" t="str">
        <f t="shared" si="4"/>
        <v>Yes</v>
      </c>
      <c r="R16" s="53" t="str">
        <f t="shared" si="5"/>
        <v>Yes</v>
      </c>
      <c r="S16" s="53" t="str">
        <f t="shared" si="6"/>
        <v>No</v>
      </c>
    </row>
    <row r="17" spans="1:19" ht="18" customHeight="1">
      <c r="A17" s="336"/>
      <c r="B17" s="37" t="str">
        <f>B16</f>
        <v>Yes</v>
      </c>
      <c r="C17" s="38">
        <f>C16</f>
        <v>2</v>
      </c>
      <c r="D17" s="33" t="str">
        <f>'3. Process Assessment 2014'!C38</f>
        <v>GR7.2</v>
      </c>
      <c r="E17" s="3" t="str">
        <f>IF(B17="No","Not in scope",IF(N17="Select…. ","Not answered",IF(N17&gt;=0,"Passed",Not met)))</f>
        <v>Passed</v>
      </c>
      <c r="F17" s="3" t="str">
        <f t="shared" si="0"/>
        <v>Passed</v>
      </c>
      <c r="G17" s="3" t="str">
        <f t="shared" si="1"/>
        <v>Not met</v>
      </c>
      <c r="H17" s="3" t="str">
        <f t="shared" si="2"/>
        <v>Not met</v>
      </c>
      <c r="I17" s="20">
        <f t="shared" si="7"/>
        <v>-1</v>
      </c>
      <c r="J17" s="22"/>
      <c r="K17" s="22"/>
      <c r="L17" s="22"/>
      <c r="N17" s="1">
        <f>'3. Process Assessment 2014'!G38</f>
        <v>1</v>
      </c>
      <c r="O17" s="54">
        <f>O16</f>
        <v>2</v>
      </c>
      <c r="P17" s="53" t="str">
        <f t="shared" si="3"/>
        <v>Yes</v>
      </c>
      <c r="Q17" s="53" t="str">
        <f t="shared" si="4"/>
        <v>Yes</v>
      </c>
      <c r="R17" s="53" t="str">
        <f t="shared" si="5"/>
        <v>Yes</v>
      </c>
      <c r="S17" s="53" t="str">
        <f t="shared" si="6"/>
        <v>No</v>
      </c>
    </row>
    <row r="18" spans="1:19" ht="18" customHeight="1">
      <c r="A18" s="330" t="s">
        <v>191</v>
      </c>
      <c r="B18" s="42" t="str">
        <f>'2. Process scope &amp; goals'!D17</f>
        <v>Yes</v>
      </c>
      <c r="C18" s="43">
        <f>IF(O18="Select…. ","N/A",O18)</f>
        <v>2</v>
      </c>
      <c r="D18" s="34" t="str">
        <f>'3. Process Assessment 2014'!C42</f>
        <v>PR1.1</v>
      </c>
      <c r="E18" s="3" t="str">
        <f>IF(B18="No","Not in scope",IF(N18="Select…. ","Not answered",IF(N18&gt;=0,"Passed",Not met)))</f>
        <v>Passed</v>
      </c>
      <c r="F18" s="3" t="str">
        <f t="shared" si="0"/>
        <v>Passed</v>
      </c>
      <c r="G18" s="3" t="str">
        <f t="shared" si="1"/>
        <v>Passed</v>
      </c>
      <c r="H18" s="3" t="str">
        <f t="shared" si="2"/>
        <v>Not met</v>
      </c>
      <c r="I18" s="20">
        <f t="shared" si="7"/>
        <v>0</v>
      </c>
      <c r="J18" s="22"/>
      <c r="K18" s="22"/>
      <c r="L18" s="22"/>
      <c r="N18" s="1">
        <f>'3. Process Assessment 2014'!G42</f>
        <v>2</v>
      </c>
      <c r="O18" s="57">
        <f>'2. Process scope &amp; goals'!E17</f>
        <v>2</v>
      </c>
      <c r="P18" s="53" t="str">
        <f t="shared" si="3"/>
        <v>Yes</v>
      </c>
      <c r="Q18" s="53" t="str">
        <f t="shared" si="4"/>
        <v>Yes</v>
      </c>
      <c r="R18" s="53" t="str">
        <f t="shared" si="5"/>
        <v>Yes</v>
      </c>
      <c r="S18" s="53" t="str">
        <f t="shared" si="6"/>
        <v>No</v>
      </c>
    </row>
    <row r="19" spans="1:19" ht="18" customHeight="1">
      <c r="A19" s="331"/>
      <c r="B19" s="25" t="str">
        <f>B18</f>
        <v>Yes</v>
      </c>
      <c r="C19" s="41">
        <f>C18</f>
        <v>2</v>
      </c>
      <c r="D19" s="34" t="str">
        <f>'3. Process Assessment 2014'!C45</f>
        <v>PR1.2</v>
      </c>
      <c r="E19" s="3" t="str">
        <f>IF(B19="No","Not in scope",IF(N19="Select…. ","Not answered",IF(N19&gt;=0,"Passed",Not met)))</f>
        <v>Passed</v>
      </c>
      <c r="F19" s="3" t="str">
        <f t="shared" si="0"/>
        <v>Passed</v>
      </c>
      <c r="G19" s="3" t="str">
        <f t="shared" si="1"/>
        <v>Passed</v>
      </c>
      <c r="H19" s="3" t="str">
        <f t="shared" si="2"/>
        <v>Not met</v>
      </c>
      <c r="I19" s="20">
        <f t="shared" si="7"/>
        <v>0</v>
      </c>
      <c r="J19" s="22"/>
      <c r="K19" s="22"/>
      <c r="L19" s="22"/>
      <c r="N19" s="1">
        <f>'3. Process Assessment 2014'!G45</f>
        <v>2</v>
      </c>
      <c r="O19" s="56">
        <f>O18</f>
        <v>2</v>
      </c>
      <c r="P19" s="53" t="str">
        <f t="shared" si="3"/>
        <v>Yes</v>
      </c>
      <c r="Q19" s="53" t="str">
        <f t="shared" si="4"/>
        <v>Yes</v>
      </c>
      <c r="R19" s="53" t="str">
        <f t="shared" si="5"/>
        <v>Yes</v>
      </c>
      <c r="S19" s="53" t="str">
        <f t="shared" si="6"/>
        <v>No</v>
      </c>
    </row>
    <row r="20" spans="1:19" ht="18" customHeight="1">
      <c r="A20" s="331"/>
      <c r="B20" s="25" t="str">
        <f>B18</f>
        <v>Yes</v>
      </c>
      <c r="C20" s="41">
        <f>C18</f>
        <v>2</v>
      </c>
      <c r="D20" s="34" t="s">
        <v>111</v>
      </c>
      <c r="E20" s="3" t="str">
        <f>IF(B20="No","Not in scope",IF(N20="Select…. ","Not answered",IF(N20&gt;=0,"Passed",Not met)))</f>
        <v>Passed</v>
      </c>
      <c r="F20" s="3" t="str">
        <f t="shared" si="0"/>
        <v>Passed</v>
      </c>
      <c r="G20" s="3" t="str">
        <f t="shared" si="1"/>
        <v>Not met</v>
      </c>
      <c r="H20" s="3" t="str">
        <f t="shared" si="2"/>
        <v>Not met</v>
      </c>
      <c r="I20" s="20">
        <f t="shared" si="7"/>
        <v>-1</v>
      </c>
      <c r="J20" s="22"/>
      <c r="K20" s="22"/>
      <c r="L20" s="22"/>
      <c r="N20" s="1">
        <f>'3. Process Assessment 2014'!G48</f>
        <v>1</v>
      </c>
      <c r="O20" s="56">
        <f>O18</f>
        <v>2</v>
      </c>
      <c r="P20" s="53" t="str">
        <f t="shared" si="3"/>
        <v>Yes</v>
      </c>
      <c r="Q20" s="53" t="str">
        <f t="shared" si="4"/>
        <v>Yes</v>
      </c>
      <c r="R20" s="53" t="str">
        <f t="shared" si="5"/>
        <v>Yes</v>
      </c>
      <c r="S20" s="53" t="str">
        <f t="shared" si="6"/>
        <v>No</v>
      </c>
    </row>
    <row r="21" spans="1:19" ht="18" customHeight="1">
      <c r="A21" s="332"/>
      <c r="B21" s="37" t="str">
        <f>B18</f>
        <v>Yes</v>
      </c>
      <c r="C21" s="38">
        <f>C18</f>
        <v>2</v>
      </c>
      <c r="D21" s="34" t="str">
        <f>'3. Process Assessment 2014'!C51</f>
        <v>PR1.4</v>
      </c>
      <c r="E21" s="3" t="str">
        <f>IF(B21="No","Not in scope",IF(N21="Select…. ","Not answered",IF(N21&gt;=0,"Passed",Not met)))</f>
        <v>Passed</v>
      </c>
      <c r="F21" s="3" t="str">
        <f t="shared" si="0"/>
        <v>Passed</v>
      </c>
      <c r="G21" s="3" t="str">
        <f t="shared" si="1"/>
        <v>Passed</v>
      </c>
      <c r="H21" s="3" t="str">
        <f t="shared" si="2"/>
        <v>Passed</v>
      </c>
      <c r="I21" s="20">
        <f t="shared" si="7"/>
        <v>1</v>
      </c>
      <c r="J21" s="22"/>
      <c r="K21" s="22"/>
      <c r="L21" s="22"/>
      <c r="N21" s="1">
        <f>'3. Process Assessment 2014'!G51</f>
        <v>3</v>
      </c>
      <c r="O21" s="54">
        <f>O18</f>
        <v>2</v>
      </c>
      <c r="P21" s="53" t="str">
        <f t="shared" si="3"/>
        <v>Yes</v>
      </c>
      <c r="Q21" s="53" t="str">
        <f t="shared" si="4"/>
        <v>Yes</v>
      </c>
      <c r="R21" s="53" t="str">
        <f t="shared" si="5"/>
        <v>Yes</v>
      </c>
      <c r="S21" s="53" t="str">
        <f t="shared" si="6"/>
        <v>No</v>
      </c>
    </row>
    <row r="22" spans="1:19" ht="18" customHeight="1">
      <c r="A22" s="330" t="s">
        <v>192</v>
      </c>
      <c r="B22" s="42" t="str">
        <f>'2. Process scope &amp; goals'!D18</f>
        <v>Yes</v>
      </c>
      <c r="C22" s="43">
        <f>IF(O22="Select…. ","N/A",O22)</f>
        <v>3</v>
      </c>
      <c r="D22" s="34" t="str">
        <f>'3. Process Assessment 2014'!C54</f>
        <v>PR2.1</v>
      </c>
      <c r="E22" s="3" t="str">
        <f>IF(B22="No","Not in scope",IF(N22="Select…. ","Not answered",IF(N22&gt;=0,"Passed",Not met)))</f>
        <v>Passed</v>
      </c>
      <c r="F22" s="3" t="str">
        <f t="shared" si="0"/>
        <v>Passed</v>
      </c>
      <c r="G22" s="3" t="str">
        <f t="shared" si="1"/>
        <v>Passed</v>
      </c>
      <c r="H22" s="3" t="str">
        <f t="shared" si="2"/>
        <v>Passed</v>
      </c>
      <c r="I22" s="20">
        <f t="shared" si="7"/>
        <v>0</v>
      </c>
      <c r="J22" s="22"/>
      <c r="K22" s="22"/>
      <c r="L22" s="22"/>
      <c r="N22" s="1">
        <f>'3. Process Assessment 2014'!G54</f>
        <v>3</v>
      </c>
      <c r="O22" s="57">
        <f>'2. Process scope &amp; goals'!E18</f>
        <v>3</v>
      </c>
      <c r="P22" s="53" t="str">
        <f t="shared" si="3"/>
        <v>Yes</v>
      </c>
      <c r="Q22" s="53" t="str">
        <f t="shared" si="4"/>
        <v>Yes</v>
      </c>
      <c r="R22" s="53" t="str">
        <f t="shared" si="5"/>
        <v>Yes</v>
      </c>
      <c r="S22" s="53" t="str">
        <f t="shared" si="6"/>
        <v>Yes</v>
      </c>
    </row>
    <row r="23" spans="1:19" ht="18" customHeight="1">
      <c r="A23" s="331"/>
      <c r="B23" s="25" t="str">
        <f>B22</f>
        <v>Yes</v>
      </c>
      <c r="C23" s="41">
        <f>C22</f>
        <v>3</v>
      </c>
      <c r="D23" s="34" t="str">
        <f>'3. Process Assessment 2014'!C57</f>
        <v>PR2.2</v>
      </c>
      <c r="E23" s="3" t="str">
        <f>IF(B23="No","Not in scope",IF(N23="Select…. ","Not answered",IF(N23&gt;=0,"Passed",Not met)))</f>
        <v>Passed</v>
      </c>
      <c r="F23" s="3" t="str">
        <f t="shared" si="0"/>
        <v>Passed</v>
      </c>
      <c r="G23" s="3" t="str">
        <f t="shared" si="1"/>
        <v>Passed</v>
      </c>
      <c r="H23" s="3" t="str">
        <f t="shared" si="2"/>
        <v>Passed</v>
      </c>
      <c r="I23" s="20">
        <f t="shared" si="7"/>
        <v>0</v>
      </c>
      <c r="J23" s="22"/>
      <c r="K23" s="22"/>
      <c r="L23" s="22"/>
      <c r="N23" s="1">
        <f>'3. Process Assessment 2014'!G57</f>
        <v>3</v>
      </c>
      <c r="O23" s="56">
        <f>O22</f>
        <v>3</v>
      </c>
      <c r="P23" s="53" t="str">
        <f t="shared" si="3"/>
        <v>Yes</v>
      </c>
      <c r="Q23" s="53" t="str">
        <f t="shared" si="4"/>
        <v>Yes</v>
      </c>
      <c r="R23" s="53" t="str">
        <f t="shared" si="5"/>
        <v>Yes</v>
      </c>
      <c r="S23" s="53" t="str">
        <f t="shared" si="6"/>
        <v>Yes</v>
      </c>
    </row>
    <row r="24" spans="1:19" ht="18" customHeight="1">
      <c r="A24" s="331"/>
      <c r="B24" s="25" t="str">
        <f>B22</f>
        <v>Yes</v>
      </c>
      <c r="C24" s="41">
        <f>C22</f>
        <v>3</v>
      </c>
      <c r="D24" s="34" t="str">
        <f>'3. Process Assessment 2014'!C60</f>
        <v>PR2.3</v>
      </c>
      <c r="E24" s="3" t="str">
        <f>IF(B24="No","Not in scope",IF(N24="Select…. ","Not answered",IF(N24&gt;=0,"Passed",Not met)))</f>
        <v>Passed</v>
      </c>
      <c r="F24" s="3" t="str">
        <f t="shared" si="0"/>
        <v>Passed</v>
      </c>
      <c r="G24" s="3" t="str">
        <f t="shared" si="1"/>
        <v>Passed</v>
      </c>
      <c r="H24" s="3" t="str">
        <f t="shared" si="2"/>
        <v>Passed</v>
      </c>
      <c r="I24" s="20">
        <f t="shared" si="7"/>
        <v>0</v>
      </c>
      <c r="J24" s="22"/>
      <c r="K24" s="22"/>
      <c r="L24" s="22"/>
      <c r="N24" s="1">
        <f>'3. Process Assessment 2014'!G60</f>
        <v>3</v>
      </c>
      <c r="O24" s="56">
        <f>O22</f>
        <v>3</v>
      </c>
      <c r="P24" s="53" t="str">
        <f t="shared" si="3"/>
        <v>Yes</v>
      </c>
      <c r="Q24" s="53" t="str">
        <f t="shared" si="4"/>
        <v>Yes</v>
      </c>
      <c r="R24" s="53" t="str">
        <f t="shared" si="5"/>
        <v>Yes</v>
      </c>
      <c r="S24" s="53" t="str">
        <f t="shared" si="6"/>
        <v>Yes</v>
      </c>
    </row>
    <row r="25" spans="1:19" ht="18" customHeight="1">
      <c r="A25" s="331"/>
      <c r="B25" s="25" t="str">
        <f>B22</f>
        <v>Yes</v>
      </c>
      <c r="C25" s="41">
        <f>C22</f>
        <v>3</v>
      </c>
      <c r="D25" s="34" t="str">
        <f>'3. Process Assessment 2014'!C63</f>
        <v>PR2.4</v>
      </c>
      <c r="E25" s="3" t="str">
        <f>IF(B25="No","Not in scope",IF(N25="Select…. ","Not answered",IF(N25&gt;=0,"Passed",Not met)))</f>
        <v>Passed</v>
      </c>
      <c r="F25" s="3" t="str">
        <f t="shared" si="0"/>
        <v>Passed</v>
      </c>
      <c r="G25" s="3" t="str">
        <f t="shared" si="1"/>
        <v>Passed</v>
      </c>
      <c r="H25" s="3" t="str">
        <f t="shared" si="2"/>
        <v>Not met</v>
      </c>
      <c r="I25" s="20">
        <f t="shared" si="7"/>
        <v>-1</v>
      </c>
      <c r="J25" s="22"/>
      <c r="K25" s="22"/>
      <c r="L25" s="22"/>
      <c r="N25" s="1">
        <f>'3. Process Assessment 2014'!G63</f>
        <v>2</v>
      </c>
      <c r="O25" s="56">
        <f>O22</f>
        <v>3</v>
      </c>
      <c r="P25" s="53" t="str">
        <f t="shared" si="3"/>
        <v>Yes</v>
      </c>
      <c r="Q25" s="53" t="str">
        <f t="shared" si="4"/>
        <v>Yes</v>
      </c>
      <c r="R25" s="53" t="str">
        <f t="shared" si="5"/>
        <v>Yes</v>
      </c>
      <c r="S25" s="53" t="str">
        <f t="shared" si="6"/>
        <v>Yes</v>
      </c>
    </row>
    <row r="26" spans="1:19" ht="18" customHeight="1">
      <c r="A26" s="331"/>
      <c r="B26" s="25" t="str">
        <f>B22</f>
        <v>Yes</v>
      </c>
      <c r="C26" s="41">
        <f>C22</f>
        <v>3</v>
      </c>
      <c r="D26" s="34" t="str">
        <f>'3. Process Assessment 2014'!C66</f>
        <v>PR2.5</v>
      </c>
      <c r="E26" s="3" t="str">
        <f>IF(B26="No","Not in scope",IF(N26="Select…. ","Not answered",IF(N26&gt;=0,"Passed",Not met)))</f>
        <v>Passed</v>
      </c>
      <c r="F26" s="3" t="str">
        <f t="shared" si="0"/>
        <v>Passed</v>
      </c>
      <c r="G26" s="3" t="str">
        <f t="shared" si="1"/>
        <v>Passed</v>
      </c>
      <c r="H26" s="3" t="str">
        <f t="shared" si="2"/>
        <v>Passed</v>
      </c>
      <c r="I26" s="20">
        <f t="shared" si="7"/>
        <v>0</v>
      </c>
      <c r="J26" s="22"/>
      <c r="K26" s="22"/>
      <c r="L26" s="22"/>
      <c r="N26" s="1">
        <f>'3. Process Assessment 2014'!G66</f>
        <v>3</v>
      </c>
      <c r="O26" s="56">
        <f>O22</f>
        <v>3</v>
      </c>
      <c r="P26" s="53" t="str">
        <f t="shared" si="3"/>
        <v>Yes</v>
      </c>
      <c r="Q26" s="53" t="str">
        <f t="shared" si="4"/>
        <v>Yes</v>
      </c>
      <c r="R26" s="53" t="str">
        <f t="shared" si="5"/>
        <v>Yes</v>
      </c>
      <c r="S26" s="53" t="str">
        <f t="shared" si="6"/>
        <v>Yes</v>
      </c>
    </row>
    <row r="27" spans="1:19" ht="18" customHeight="1">
      <c r="A27" s="331"/>
      <c r="B27" s="25" t="str">
        <f>B22</f>
        <v>Yes</v>
      </c>
      <c r="C27" s="41">
        <f>C22</f>
        <v>3</v>
      </c>
      <c r="D27" s="34" t="str">
        <f>'3. Process Assessment 2014'!C69</f>
        <v>PR2.6</v>
      </c>
      <c r="E27" s="3" t="str">
        <f>IF(B27="No","Not in scope",IF(N27="Select…. ","Not answered",IF(N27&gt;=0,"Passed",Not met)))</f>
        <v>Passed</v>
      </c>
      <c r="F27" s="3" t="str">
        <f t="shared" si="0"/>
        <v>Passed</v>
      </c>
      <c r="G27" s="3" t="str">
        <f t="shared" si="1"/>
        <v>Passed</v>
      </c>
      <c r="H27" s="3" t="str">
        <f t="shared" si="2"/>
        <v>Passed</v>
      </c>
      <c r="I27" s="20">
        <f t="shared" si="7"/>
        <v>0</v>
      </c>
      <c r="J27" s="22"/>
      <c r="K27" s="22"/>
      <c r="L27" s="22"/>
      <c r="N27" s="1">
        <f>'3. Process Assessment 2014'!G69</f>
        <v>3</v>
      </c>
      <c r="O27" s="56">
        <f>O22</f>
        <v>3</v>
      </c>
      <c r="P27" s="53" t="str">
        <f t="shared" si="3"/>
        <v>Yes</v>
      </c>
      <c r="Q27" s="53" t="str">
        <f t="shared" si="4"/>
        <v>Yes</v>
      </c>
      <c r="R27" s="53" t="str">
        <f t="shared" si="5"/>
        <v>Yes</v>
      </c>
      <c r="S27" s="53" t="str">
        <f t="shared" si="6"/>
        <v>Yes</v>
      </c>
    </row>
    <row r="28" spans="1:19" ht="18" customHeight="1">
      <c r="A28" s="332"/>
      <c r="B28" s="37" t="str">
        <f>B22</f>
        <v>Yes</v>
      </c>
      <c r="C28" s="38">
        <f>C22</f>
        <v>3</v>
      </c>
      <c r="D28" s="34" t="str">
        <f>'3. Process Assessment 2014'!C72</f>
        <v>PR2.7</v>
      </c>
      <c r="E28" s="3" t="str">
        <f>IF(B28="No","Not in scope",IF(N28="Select…. ","Not answered",IF(N28&gt;=0,"Passed",Not met)))</f>
        <v>Passed</v>
      </c>
      <c r="F28" s="3" t="str">
        <f t="shared" si="0"/>
        <v>Passed</v>
      </c>
      <c r="G28" s="3" t="str">
        <f t="shared" si="1"/>
        <v>Passed</v>
      </c>
      <c r="H28" s="3" t="str">
        <f t="shared" si="2"/>
        <v>Not met</v>
      </c>
      <c r="I28" s="20">
        <f t="shared" si="7"/>
        <v>-1</v>
      </c>
      <c r="J28" s="22"/>
      <c r="K28" s="22"/>
      <c r="L28" s="22"/>
      <c r="N28" s="1">
        <f>'3. Process Assessment 2014'!G72</f>
        <v>2</v>
      </c>
      <c r="O28" s="54">
        <f>O22</f>
        <v>3</v>
      </c>
      <c r="P28" s="53" t="str">
        <f t="shared" si="3"/>
        <v>Yes</v>
      </c>
      <c r="Q28" s="53" t="str">
        <f t="shared" si="4"/>
        <v>Yes</v>
      </c>
      <c r="R28" s="53" t="str">
        <f t="shared" si="5"/>
        <v>Yes</v>
      </c>
      <c r="S28" s="53" t="str">
        <f t="shared" si="6"/>
        <v>Yes</v>
      </c>
    </row>
    <row r="29" spans="1:19" ht="18" customHeight="1">
      <c r="A29" s="330" t="s">
        <v>193</v>
      </c>
      <c r="B29" s="42" t="str">
        <f>'2. Process scope &amp; goals'!D19</f>
        <v>Yes</v>
      </c>
      <c r="C29" s="43">
        <f>IF(O29="Select…. ","N/A",O29)</f>
        <v>2</v>
      </c>
      <c r="D29" s="34" t="str">
        <f>'3. Process Assessment 2014'!C75</f>
        <v>PR3.1</v>
      </c>
      <c r="E29" s="3" t="str">
        <f>IF(B29="No","Not in scope",IF(N29="Select…. ","Not answered",IF(N29&gt;=0,"Passed",Not met)))</f>
        <v>Passed</v>
      </c>
      <c r="F29" s="3" t="str">
        <f t="shared" si="0"/>
        <v>Passed</v>
      </c>
      <c r="G29" s="3" t="str">
        <f t="shared" si="1"/>
        <v>Passed</v>
      </c>
      <c r="H29" s="3" t="str">
        <f t="shared" si="2"/>
        <v>Passed</v>
      </c>
      <c r="I29" s="20">
        <f t="shared" si="7"/>
        <v>1</v>
      </c>
      <c r="J29" s="22"/>
      <c r="K29" s="22"/>
      <c r="L29" s="22"/>
      <c r="N29" s="1">
        <f>'3. Process Assessment 2014'!G75</f>
        <v>3</v>
      </c>
      <c r="O29" s="57">
        <f>'2. Process scope &amp; goals'!E19</f>
        <v>2</v>
      </c>
      <c r="P29" s="53" t="str">
        <f t="shared" si="3"/>
        <v>Yes</v>
      </c>
      <c r="Q29" s="53" t="str">
        <f t="shared" si="4"/>
        <v>Yes</v>
      </c>
      <c r="R29" s="53" t="str">
        <f t="shared" si="5"/>
        <v>Yes</v>
      </c>
      <c r="S29" s="53" t="str">
        <f t="shared" si="6"/>
        <v>No</v>
      </c>
    </row>
    <row r="30" spans="1:19" ht="18" customHeight="1">
      <c r="A30" s="331"/>
      <c r="B30" s="25" t="str">
        <f>B29</f>
        <v>Yes</v>
      </c>
      <c r="C30" s="41">
        <f>C29</f>
        <v>2</v>
      </c>
      <c r="D30" s="34" t="str">
        <f>'3. Process Assessment 2014'!C78</f>
        <v>PR3.2</v>
      </c>
      <c r="E30" s="3" t="str">
        <f>IF(B30="No","Not in scope",IF(N30="Select…. ","Not answered",IF(N30&gt;=0,"Passed",Not met)))</f>
        <v>Passed</v>
      </c>
      <c r="F30" s="3" t="str">
        <f t="shared" si="0"/>
        <v>Passed</v>
      </c>
      <c r="G30" s="3" t="str">
        <f t="shared" si="1"/>
        <v>Passed</v>
      </c>
      <c r="H30" s="3" t="str">
        <f t="shared" si="2"/>
        <v>Passed</v>
      </c>
      <c r="I30" s="20">
        <f t="shared" si="7"/>
        <v>1</v>
      </c>
      <c r="J30" s="22"/>
      <c r="K30" s="22"/>
      <c r="L30" s="22"/>
      <c r="N30" s="1">
        <f>'3. Process Assessment 2014'!G78</f>
        <v>3</v>
      </c>
      <c r="O30" s="56">
        <f>O29</f>
        <v>2</v>
      </c>
      <c r="P30" s="53" t="str">
        <f t="shared" si="3"/>
        <v>Yes</v>
      </c>
      <c r="Q30" s="53" t="str">
        <f t="shared" si="4"/>
        <v>Yes</v>
      </c>
      <c r="R30" s="53" t="str">
        <f t="shared" si="5"/>
        <v>Yes</v>
      </c>
      <c r="S30" s="53" t="str">
        <f t="shared" si="6"/>
        <v>No</v>
      </c>
    </row>
    <row r="31" spans="1:19" ht="18" customHeight="1">
      <c r="A31" s="332"/>
      <c r="B31" s="37" t="str">
        <f>B29</f>
        <v>Yes</v>
      </c>
      <c r="C31" s="38">
        <f>C29</f>
        <v>2</v>
      </c>
      <c r="D31" s="34" t="str">
        <f>'3. Process Assessment 2014'!C81</f>
        <v>PR3.3</v>
      </c>
      <c r="E31" s="3" t="str">
        <f>IF(B31="No","Not in scope",IF(N31="Select…. ","Not answered",IF(N31&gt;=0,"Passed",Not met)))</f>
        <v>Passed</v>
      </c>
      <c r="F31" s="3" t="str">
        <f t="shared" si="0"/>
        <v>Passed</v>
      </c>
      <c r="G31" s="3" t="str">
        <f t="shared" si="1"/>
        <v>Passed</v>
      </c>
      <c r="H31" s="3" t="str">
        <f t="shared" si="2"/>
        <v>Passed</v>
      </c>
      <c r="I31" s="20">
        <f t="shared" si="7"/>
        <v>1</v>
      </c>
      <c r="J31" s="22"/>
      <c r="K31" s="22"/>
      <c r="L31" s="22"/>
      <c r="N31" s="1">
        <f>'3. Process Assessment 2014'!G81</f>
        <v>3</v>
      </c>
      <c r="O31" s="54">
        <f>O29</f>
        <v>2</v>
      </c>
      <c r="P31" s="53" t="str">
        <f t="shared" si="3"/>
        <v>Yes</v>
      </c>
      <c r="Q31" s="53" t="str">
        <f t="shared" si="4"/>
        <v>Yes</v>
      </c>
      <c r="R31" s="53" t="str">
        <f t="shared" si="5"/>
        <v>Yes</v>
      </c>
      <c r="S31" s="53" t="str">
        <f t="shared" si="6"/>
        <v>No</v>
      </c>
    </row>
    <row r="32" spans="1:19" ht="18" customHeight="1">
      <c r="A32" s="330" t="s">
        <v>194</v>
      </c>
      <c r="B32" s="42" t="str">
        <f>'2. Process scope &amp; goals'!D20</f>
        <v>Yes</v>
      </c>
      <c r="C32" s="43">
        <f>IF(O32="Select…. ","N/A",O32)</f>
        <v>1</v>
      </c>
      <c r="D32" s="34" t="str">
        <f>'3. Process Assessment 2014'!C84</f>
        <v>PR4.1</v>
      </c>
      <c r="E32" s="3" t="str">
        <f>IF(B32="No","Not in scope",IF(N32="Select…. ","Not answered",IF(N32&gt;=0,"Passed",Not met)))</f>
        <v>Passed</v>
      </c>
      <c r="F32" s="3" t="str">
        <f t="shared" si="0"/>
        <v>Passed</v>
      </c>
      <c r="G32" s="3" t="str">
        <f t="shared" si="1"/>
        <v>Passed</v>
      </c>
      <c r="H32" s="3" t="str">
        <f t="shared" si="2"/>
        <v>Not met</v>
      </c>
      <c r="I32" s="20">
        <f t="shared" si="7"/>
        <v>1</v>
      </c>
      <c r="J32" s="22"/>
      <c r="K32" s="22"/>
      <c r="L32" s="22"/>
      <c r="N32" s="1">
        <f>'3. Process Assessment 2014'!G84</f>
        <v>2</v>
      </c>
      <c r="O32" s="57">
        <f>'2. Process scope &amp; goals'!E20</f>
        <v>1</v>
      </c>
      <c r="P32" s="53" t="str">
        <f t="shared" si="3"/>
        <v>Yes</v>
      </c>
      <c r="Q32" s="53" t="str">
        <f t="shared" si="4"/>
        <v>Yes</v>
      </c>
      <c r="R32" s="53" t="str">
        <f t="shared" si="5"/>
        <v>No</v>
      </c>
      <c r="S32" s="53" t="str">
        <f t="shared" si="6"/>
        <v>No</v>
      </c>
    </row>
    <row r="33" spans="1:19" ht="18" customHeight="1">
      <c r="A33" s="331"/>
      <c r="B33" s="25" t="str">
        <f>B32</f>
        <v>Yes</v>
      </c>
      <c r="C33" s="41">
        <f>C32</f>
        <v>1</v>
      </c>
      <c r="D33" s="34" t="str">
        <f>'3. Process Assessment 2014'!C87</f>
        <v>PR4.2</v>
      </c>
      <c r="E33" s="3" t="str">
        <f>IF(B33="No","Not in scope",IF(N33="Select…. ","Not answered",IF(N33&gt;=0,"Passed",Not met)))</f>
        <v>Passed</v>
      </c>
      <c r="F33" s="3" t="str">
        <f t="shared" si="0"/>
        <v>Passed</v>
      </c>
      <c r="G33" s="3" t="str">
        <f t="shared" si="1"/>
        <v>Passed</v>
      </c>
      <c r="H33" s="3" t="str">
        <f t="shared" si="2"/>
        <v>Not met</v>
      </c>
      <c r="I33" s="20">
        <f t="shared" si="7"/>
        <v>1</v>
      </c>
      <c r="J33" s="22"/>
      <c r="K33" s="22"/>
      <c r="L33" s="22"/>
      <c r="N33" s="1">
        <f>'3. Process Assessment 2014'!G87</f>
        <v>2</v>
      </c>
      <c r="O33" s="56">
        <f>O32</f>
        <v>1</v>
      </c>
      <c r="P33" s="53" t="str">
        <f t="shared" si="3"/>
        <v>Yes</v>
      </c>
      <c r="Q33" s="53" t="str">
        <f t="shared" si="4"/>
        <v>Yes</v>
      </c>
      <c r="R33" s="53" t="str">
        <f t="shared" si="5"/>
        <v>No</v>
      </c>
      <c r="S33" s="53" t="str">
        <f t="shared" si="6"/>
        <v>No</v>
      </c>
    </row>
    <row r="34" spans="1:19" ht="18" customHeight="1">
      <c r="A34" s="332"/>
      <c r="B34" s="37" t="str">
        <f>B32</f>
        <v>Yes</v>
      </c>
      <c r="C34" s="38">
        <f>C32</f>
        <v>1</v>
      </c>
      <c r="D34" s="34" t="str">
        <f>'3. Process Assessment 2014'!C90</f>
        <v>PR4.3</v>
      </c>
      <c r="E34" s="3" t="str">
        <f>IF(B34="No","Not in scope",IF(N34="Select…. ","Not answered",IF(N34&gt;=0,"Passed",Not met)))</f>
        <v>Passed</v>
      </c>
      <c r="F34" s="3" t="str">
        <f t="shared" si="0"/>
        <v>Passed</v>
      </c>
      <c r="G34" s="3" t="str">
        <f t="shared" si="1"/>
        <v>Not met</v>
      </c>
      <c r="H34" s="3" t="str">
        <f t="shared" si="2"/>
        <v>Not met</v>
      </c>
      <c r="I34" s="20">
        <f t="shared" si="7"/>
        <v>0</v>
      </c>
      <c r="J34" s="22"/>
      <c r="K34" s="22"/>
      <c r="L34" s="22"/>
      <c r="N34" s="1">
        <f>'3. Process Assessment 2014'!G90</f>
        <v>1</v>
      </c>
      <c r="O34" s="54">
        <f>O32</f>
        <v>1</v>
      </c>
      <c r="P34" s="53" t="str">
        <f t="shared" si="3"/>
        <v>Yes</v>
      </c>
      <c r="Q34" s="53" t="str">
        <f t="shared" si="4"/>
        <v>Yes</v>
      </c>
      <c r="R34" s="53" t="str">
        <f t="shared" si="5"/>
        <v>No</v>
      </c>
      <c r="S34" s="53" t="str">
        <f t="shared" si="6"/>
        <v>No</v>
      </c>
    </row>
    <row r="35" spans="1:19" ht="18" customHeight="1">
      <c r="A35" s="330" t="s">
        <v>195</v>
      </c>
      <c r="B35" s="42" t="str">
        <f>'2. Process scope &amp; goals'!D21</f>
        <v>Yes</v>
      </c>
      <c r="C35" s="43">
        <f>IF(O35="Select…. ","N/A",O35)</f>
        <v>1</v>
      </c>
      <c r="D35" s="34" t="str">
        <f>'3. Process Assessment 2014'!C93</f>
        <v>PR5.1</v>
      </c>
      <c r="E35" s="3" t="str">
        <f>IF(B35="No","Not in scope",IF(N35="Select…. ","Not answered",IF(N35&gt;=0,"Passed",Not met)))</f>
        <v>Passed</v>
      </c>
      <c r="F35" s="3" t="str">
        <f t="shared" si="0"/>
        <v>Passed</v>
      </c>
      <c r="G35" s="3" t="str">
        <f t="shared" si="1"/>
        <v>Passed</v>
      </c>
      <c r="H35" s="3" t="str">
        <f t="shared" si="2"/>
        <v>Passed</v>
      </c>
      <c r="I35" s="20">
        <f t="shared" si="7"/>
        <v>2</v>
      </c>
      <c r="J35" s="22"/>
      <c r="K35" s="22"/>
      <c r="L35" s="22"/>
      <c r="N35" s="1">
        <f>'3. Process Assessment 2014'!G93</f>
        <v>3</v>
      </c>
      <c r="O35" s="57">
        <f>'2. Process scope &amp; goals'!E21</f>
        <v>1</v>
      </c>
      <c r="P35" s="53" t="str">
        <f t="shared" si="3"/>
        <v>Yes</v>
      </c>
      <c r="Q35" s="53" t="str">
        <f t="shared" si="4"/>
        <v>Yes</v>
      </c>
      <c r="R35" s="53" t="str">
        <f t="shared" si="5"/>
        <v>No</v>
      </c>
      <c r="S35" s="53" t="str">
        <f t="shared" si="6"/>
        <v>No</v>
      </c>
    </row>
    <row r="36" spans="1:19" ht="18" customHeight="1">
      <c r="A36" s="331"/>
      <c r="B36" s="25" t="str">
        <f>B35</f>
        <v>Yes</v>
      </c>
      <c r="C36" s="41">
        <f>C35</f>
        <v>1</v>
      </c>
      <c r="D36" s="34" t="str">
        <f>'3. Process Assessment 2014'!C96</f>
        <v>PR5.2</v>
      </c>
      <c r="E36" s="3" t="str">
        <f>IF(B36="No","Not in scope",IF(N36="Select…. ","Not answered",IF(N36&gt;=0,"Passed",Not met)))</f>
        <v>Passed</v>
      </c>
      <c r="F36" s="3" t="str">
        <f t="shared" si="0"/>
        <v>Passed</v>
      </c>
      <c r="G36" s="3" t="str">
        <f t="shared" si="1"/>
        <v>Not met</v>
      </c>
      <c r="H36" s="3" t="str">
        <f t="shared" si="2"/>
        <v>Not met</v>
      </c>
      <c r="I36" s="20">
        <f t="shared" si="7"/>
        <v>0</v>
      </c>
      <c r="J36" s="22"/>
      <c r="K36" s="22"/>
      <c r="L36" s="22"/>
      <c r="N36" s="1">
        <f>'3. Process Assessment 2014'!G96</f>
        <v>1</v>
      </c>
      <c r="O36" s="56">
        <f>O35</f>
        <v>1</v>
      </c>
      <c r="P36" s="53" t="str">
        <f t="shared" si="3"/>
        <v>Yes</v>
      </c>
      <c r="Q36" s="53" t="str">
        <f t="shared" si="4"/>
        <v>Yes</v>
      </c>
      <c r="R36" s="53" t="str">
        <f t="shared" si="5"/>
        <v>No</v>
      </c>
      <c r="S36" s="53" t="str">
        <f t="shared" si="6"/>
        <v>No</v>
      </c>
    </row>
    <row r="37" spans="1:19" ht="18" customHeight="1">
      <c r="A37" s="332"/>
      <c r="B37" s="37" t="str">
        <f>B35</f>
        <v>Yes</v>
      </c>
      <c r="C37" s="38">
        <f>C35</f>
        <v>1</v>
      </c>
      <c r="D37" s="34" t="str">
        <f>'3. Process Assessment 2014'!C99</f>
        <v>PR5.3</v>
      </c>
      <c r="E37" s="3" t="str">
        <f>IF(B37="No","Not in scope",IF(N37="Select…. ","Not answered",IF(N37&gt;=0,"Passed",Not met)))</f>
        <v>Passed</v>
      </c>
      <c r="F37" s="3" t="str">
        <f t="shared" si="0"/>
        <v>Passed</v>
      </c>
      <c r="G37" s="3" t="str">
        <f t="shared" si="1"/>
        <v>Passed</v>
      </c>
      <c r="H37" s="3" t="str">
        <f t="shared" si="2"/>
        <v>Passed</v>
      </c>
      <c r="I37" s="20">
        <f t="shared" si="7"/>
        <v>2</v>
      </c>
      <c r="J37" s="22"/>
      <c r="K37" s="22"/>
      <c r="L37" s="22"/>
      <c r="N37" s="1">
        <f>'3. Process Assessment 2014'!G99</f>
        <v>3</v>
      </c>
      <c r="O37" s="54">
        <f>O35</f>
        <v>1</v>
      </c>
      <c r="P37" s="53" t="str">
        <f t="shared" si="3"/>
        <v>Yes</v>
      </c>
      <c r="Q37" s="53" t="str">
        <f t="shared" si="4"/>
        <v>Yes</v>
      </c>
      <c r="R37" s="53" t="str">
        <f t="shared" si="5"/>
        <v>No</v>
      </c>
      <c r="S37" s="53" t="str">
        <f t="shared" si="6"/>
        <v>No</v>
      </c>
    </row>
    <row r="38" spans="1:19" ht="18" customHeight="1">
      <c r="A38" s="330" t="s">
        <v>196</v>
      </c>
      <c r="B38" s="42" t="str">
        <f>'2. Process scope &amp; goals'!D22</f>
        <v>Yes</v>
      </c>
      <c r="C38" s="43">
        <f>IF(O38="Select…. ","N/A",O38)</f>
        <v>2</v>
      </c>
      <c r="D38" s="34" t="str">
        <f>'3. Process Assessment 2014'!C102</f>
        <v>PR6.1</v>
      </c>
      <c r="E38" s="3" t="str">
        <f>IF(B38="No","Not in scope",IF(N38="Select…. ","Not answered",IF(N38&gt;=0,"Passed",Not met)))</f>
        <v>Passed</v>
      </c>
      <c r="F38" s="3" t="str">
        <f t="shared" ref="F38:F69" si="8">IF(B38="No","Not in scope",IF(N38="Select…. ","Not answered",IF(N38&gt;=1,"Passed","Not met")))</f>
        <v>Passed</v>
      </c>
      <c r="G38" s="3" t="str">
        <f t="shared" ref="G38:G69" si="9">IF(B38="No","Not in scope",IF(N38="Select…. ","Not answered",IF(N38&gt;=2,"Passed","Not met")))</f>
        <v>Passed</v>
      </c>
      <c r="H38" s="3" t="str">
        <f t="shared" ref="H38:H69" si="10">IF(B38="No","Not in scope",IF(N38="Select…. ","Not answered",IF(N38&gt;=3,"Passed","Not met")))</f>
        <v>Not met</v>
      </c>
      <c r="I38" s="20">
        <f t="shared" si="7"/>
        <v>0</v>
      </c>
      <c r="J38" s="22"/>
      <c r="K38" s="22"/>
      <c r="L38" s="22"/>
      <c r="N38" s="1">
        <f>'3. Process Assessment 2014'!G102</f>
        <v>2</v>
      </c>
      <c r="O38" s="57">
        <f>'2. Process scope &amp; goals'!E22</f>
        <v>2</v>
      </c>
      <c r="P38" s="53" t="str">
        <f t="shared" ref="P38:P69" si="11">IF($C38="N/A", "Yes",IF($C38&gt;=0,"Yes","No"))</f>
        <v>Yes</v>
      </c>
      <c r="Q38" s="53" t="str">
        <f t="shared" ref="Q38:Q69" si="12">IF($C38="N/A", "Yes",IF($C38&gt;=1,"Yes","No"))</f>
        <v>Yes</v>
      </c>
      <c r="R38" s="53" t="str">
        <f t="shared" ref="R38:R69" si="13">IF($C38="N/A", "Yes",IF($C38&gt;=2,"Yes","No"))</f>
        <v>Yes</v>
      </c>
      <c r="S38" s="53" t="str">
        <f t="shared" ref="S38:S69" si="14">IF($C38="N/A", "Yes",IF($C38&gt;=3,"Yes","No"))</f>
        <v>No</v>
      </c>
    </row>
    <row r="39" spans="1:19" ht="18" customHeight="1">
      <c r="A39" s="331"/>
      <c r="B39" s="25" t="str">
        <f>B38</f>
        <v>Yes</v>
      </c>
      <c r="C39" s="41">
        <f>C38</f>
        <v>2</v>
      </c>
      <c r="D39" s="34" t="str">
        <f>'3. Process Assessment 2014'!C105</f>
        <v>PR6.2</v>
      </c>
      <c r="E39" s="3" t="str">
        <f>IF(B39="No","Not in scope",IF(N39="Select…. ","Not answered",IF(N39&gt;=0,"Passed",Not met)))</f>
        <v>Passed</v>
      </c>
      <c r="F39" s="3" t="str">
        <f t="shared" si="8"/>
        <v>Passed</v>
      </c>
      <c r="G39" s="3" t="str">
        <f t="shared" si="9"/>
        <v>Passed</v>
      </c>
      <c r="H39" s="3" t="str">
        <f t="shared" si="10"/>
        <v>Not met</v>
      </c>
      <c r="I39" s="20">
        <f t="shared" si="7"/>
        <v>0</v>
      </c>
      <c r="J39" s="22"/>
      <c r="K39" s="22"/>
      <c r="L39" s="22"/>
      <c r="N39" s="1">
        <f>'3. Process Assessment 2014'!G105</f>
        <v>2</v>
      </c>
      <c r="O39" s="56">
        <f>O38</f>
        <v>2</v>
      </c>
      <c r="P39" s="53" t="str">
        <f t="shared" si="11"/>
        <v>Yes</v>
      </c>
      <c r="Q39" s="53" t="str">
        <f t="shared" si="12"/>
        <v>Yes</v>
      </c>
      <c r="R39" s="53" t="str">
        <f t="shared" si="13"/>
        <v>Yes</v>
      </c>
      <c r="S39" s="53" t="str">
        <f t="shared" si="14"/>
        <v>No</v>
      </c>
    </row>
    <row r="40" spans="1:19" ht="18" customHeight="1">
      <c r="A40" s="331"/>
      <c r="B40" s="25" t="str">
        <f>B38</f>
        <v>Yes</v>
      </c>
      <c r="C40" s="41">
        <f>C38</f>
        <v>2</v>
      </c>
      <c r="D40" s="34" t="str">
        <f>'3. Process Assessment 2014'!C108</f>
        <v>PR6.3</v>
      </c>
      <c r="E40" s="3" t="str">
        <f>IF(B40="No","Not in scope",IF(N40="Select…. ","Not answered",IF(N40&gt;=0,"Passed",Not met)))</f>
        <v>Passed</v>
      </c>
      <c r="F40" s="3" t="str">
        <f t="shared" si="8"/>
        <v>Passed</v>
      </c>
      <c r="G40" s="3" t="str">
        <f t="shared" si="9"/>
        <v>Not met</v>
      </c>
      <c r="H40" s="3" t="str">
        <f t="shared" si="10"/>
        <v>Not met</v>
      </c>
      <c r="I40" s="20">
        <f t="shared" si="7"/>
        <v>-1</v>
      </c>
      <c r="J40" s="22"/>
      <c r="K40" s="22"/>
      <c r="L40" s="22"/>
      <c r="N40" s="1">
        <f>'3. Process Assessment 2014'!G108</f>
        <v>1</v>
      </c>
      <c r="O40" s="56">
        <f>O38</f>
        <v>2</v>
      </c>
      <c r="P40" s="53" t="str">
        <f t="shared" si="11"/>
        <v>Yes</v>
      </c>
      <c r="Q40" s="53" t="str">
        <f t="shared" si="12"/>
        <v>Yes</v>
      </c>
      <c r="R40" s="53" t="str">
        <f t="shared" si="13"/>
        <v>Yes</v>
      </c>
      <c r="S40" s="53" t="str">
        <f t="shared" si="14"/>
        <v>No</v>
      </c>
    </row>
    <row r="41" spans="1:19" ht="18" customHeight="1">
      <c r="A41" s="332"/>
      <c r="B41" s="37" t="str">
        <f>B38</f>
        <v>Yes</v>
      </c>
      <c r="C41" s="38">
        <f>C38</f>
        <v>2</v>
      </c>
      <c r="D41" s="34" t="str">
        <f>'3. Process Assessment 2014'!C111</f>
        <v>PR6.4</v>
      </c>
      <c r="E41" s="3" t="str">
        <f>IF(B41="No","Not in scope",IF(N41="Select…. ","Not answered",IF(N41&gt;=0,"Passed",Not met)))</f>
        <v>Passed</v>
      </c>
      <c r="F41" s="3" t="str">
        <f t="shared" si="8"/>
        <v>Passed</v>
      </c>
      <c r="G41" s="3" t="str">
        <f t="shared" si="9"/>
        <v>Not met</v>
      </c>
      <c r="H41" s="3" t="str">
        <f t="shared" si="10"/>
        <v>Not met</v>
      </c>
      <c r="I41" s="20">
        <f t="shared" si="7"/>
        <v>-1</v>
      </c>
      <c r="J41" s="22"/>
      <c r="K41" s="22"/>
      <c r="L41" s="22"/>
      <c r="N41" s="1">
        <f>'3. Process Assessment 2014'!G111</f>
        <v>1</v>
      </c>
      <c r="O41" s="54">
        <f>O38</f>
        <v>2</v>
      </c>
      <c r="P41" s="53" t="str">
        <f t="shared" si="11"/>
        <v>Yes</v>
      </c>
      <c r="Q41" s="53" t="str">
        <f t="shared" si="12"/>
        <v>Yes</v>
      </c>
      <c r="R41" s="53" t="str">
        <f t="shared" si="13"/>
        <v>Yes</v>
      </c>
      <c r="S41" s="53" t="str">
        <f t="shared" si="14"/>
        <v>No</v>
      </c>
    </row>
    <row r="42" spans="1:19" ht="18" customHeight="1">
      <c r="A42" s="330" t="s">
        <v>197</v>
      </c>
      <c r="B42" s="42" t="str">
        <f>'2. Process scope &amp; goals'!D23</f>
        <v>Yes</v>
      </c>
      <c r="C42" s="43">
        <f>IF(O42="Select…. ","N/A",O42)</f>
        <v>2</v>
      </c>
      <c r="D42" s="34" t="str">
        <f>'3. Process Assessment 2014'!C114</f>
        <v>PR7.1</v>
      </c>
      <c r="E42" s="3" t="str">
        <f>IF(B42="No","Not in scope",IF(N42="Select…. ","Not answered",IF(N42&gt;=0,"Passed",Not met)))</f>
        <v>Passed</v>
      </c>
      <c r="F42" s="3" t="str">
        <f t="shared" si="8"/>
        <v>Passed</v>
      </c>
      <c r="G42" s="3" t="str">
        <f t="shared" si="9"/>
        <v>Passed</v>
      </c>
      <c r="H42" s="3" t="str">
        <f t="shared" si="10"/>
        <v>Passed</v>
      </c>
      <c r="I42" s="20">
        <f t="shared" si="7"/>
        <v>1</v>
      </c>
      <c r="J42" s="22"/>
      <c r="K42" s="22"/>
      <c r="L42" s="22"/>
      <c r="N42" s="1">
        <f>'3. Process Assessment 2014'!G114</f>
        <v>3</v>
      </c>
      <c r="O42" s="57">
        <f>'2. Process scope &amp; goals'!E23</f>
        <v>2</v>
      </c>
      <c r="P42" s="53" t="str">
        <f t="shared" si="11"/>
        <v>Yes</v>
      </c>
      <c r="Q42" s="53" t="str">
        <f t="shared" si="12"/>
        <v>Yes</v>
      </c>
      <c r="R42" s="53" t="str">
        <f t="shared" si="13"/>
        <v>Yes</v>
      </c>
      <c r="S42" s="53" t="str">
        <f t="shared" si="14"/>
        <v>No</v>
      </c>
    </row>
    <row r="43" spans="1:19" ht="18" customHeight="1">
      <c r="A43" s="331"/>
      <c r="B43" s="25" t="str">
        <f>B42</f>
        <v>Yes</v>
      </c>
      <c r="C43" s="41">
        <f>C42</f>
        <v>2</v>
      </c>
      <c r="D43" s="34" t="str">
        <f>'3. Process Assessment 2014'!C117</f>
        <v>PR7.2</v>
      </c>
      <c r="E43" s="3" t="str">
        <f>IF(B43="No","Not in scope",IF(N43="Select…. ","Not answered",IF(N43&gt;=0,"Passed",Not met)))</f>
        <v>Passed</v>
      </c>
      <c r="F43" s="3" t="str">
        <f t="shared" si="8"/>
        <v>Passed</v>
      </c>
      <c r="G43" s="3" t="str">
        <f t="shared" si="9"/>
        <v>Passed</v>
      </c>
      <c r="H43" s="3" t="str">
        <f t="shared" si="10"/>
        <v>Passed</v>
      </c>
      <c r="I43" s="20">
        <f t="shared" si="7"/>
        <v>1</v>
      </c>
      <c r="J43" s="22"/>
      <c r="K43" s="22"/>
      <c r="L43" s="22"/>
      <c r="N43" s="1">
        <f>'3. Process Assessment 2014'!G117</f>
        <v>3</v>
      </c>
      <c r="O43" s="56">
        <f>O42</f>
        <v>2</v>
      </c>
      <c r="P43" s="53" t="str">
        <f t="shared" si="11"/>
        <v>Yes</v>
      </c>
      <c r="Q43" s="53" t="str">
        <f t="shared" si="12"/>
        <v>Yes</v>
      </c>
      <c r="R43" s="53" t="str">
        <f t="shared" si="13"/>
        <v>Yes</v>
      </c>
      <c r="S43" s="53" t="str">
        <f t="shared" si="14"/>
        <v>No</v>
      </c>
    </row>
    <row r="44" spans="1:19" ht="18" customHeight="1">
      <c r="A44" s="331"/>
      <c r="B44" s="25" t="str">
        <f>B42</f>
        <v>Yes</v>
      </c>
      <c r="C44" s="41">
        <f>C43</f>
        <v>2</v>
      </c>
      <c r="D44" s="34" t="str">
        <f>'3. Process Assessment 2014'!C120</f>
        <v>PR7.3</v>
      </c>
      <c r="E44" s="3" t="str">
        <f>IF(B44="No","Not in scope",IF(N44="Select…. ","Not answered",IF(N44&gt;=0,"Passed",Not met)))</f>
        <v>Passed</v>
      </c>
      <c r="F44" s="3" t="str">
        <f t="shared" si="8"/>
        <v>Passed</v>
      </c>
      <c r="G44" s="3" t="str">
        <f t="shared" si="9"/>
        <v>Passed</v>
      </c>
      <c r="H44" s="3" t="str">
        <f t="shared" si="10"/>
        <v>Passed</v>
      </c>
      <c r="I44" s="20">
        <f t="shared" si="7"/>
        <v>1</v>
      </c>
      <c r="J44" s="22"/>
      <c r="K44" s="22"/>
      <c r="L44" s="22"/>
      <c r="N44" s="1">
        <f>'3. Process Assessment 2014'!G120</f>
        <v>3</v>
      </c>
      <c r="O44" s="56">
        <f>O43</f>
        <v>2</v>
      </c>
      <c r="P44" s="53" t="str">
        <f t="shared" si="11"/>
        <v>Yes</v>
      </c>
      <c r="Q44" s="53" t="str">
        <f t="shared" si="12"/>
        <v>Yes</v>
      </c>
      <c r="R44" s="53" t="str">
        <f t="shared" si="13"/>
        <v>Yes</v>
      </c>
      <c r="S44" s="53" t="str">
        <f t="shared" si="14"/>
        <v>No</v>
      </c>
    </row>
    <row r="45" spans="1:19" ht="18" customHeight="1">
      <c r="A45" s="331"/>
      <c r="B45" s="25" t="str">
        <f>B42</f>
        <v>Yes</v>
      </c>
      <c r="C45" s="41">
        <f>C44</f>
        <v>2</v>
      </c>
      <c r="D45" s="34" t="str">
        <f>'3. Process Assessment 2014'!C123</f>
        <v>PR7.4</v>
      </c>
      <c r="E45" s="3" t="str">
        <f>IF(B45="No","Not in scope",IF(N45="Select…. ","Not answered",IF(N45&gt;=0,"Passed",Not met)))</f>
        <v>Passed</v>
      </c>
      <c r="F45" s="3" t="str">
        <f t="shared" si="8"/>
        <v>Passed</v>
      </c>
      <c r="G45" s="3" t="str">
        <f t="shared" si="9"/>
        <v>Passed</v>
      </c>
      <c r="H45" s="3" t="str">
        <f t="shared" si="10"/>
        <v>Passed</v>
      </c>
      <c r="I45" s="20">
        <f t="shared" si="7"/>
        <v>1</v>
      </c>
      <c r="J45" s="22"/>
      <c r="K45" s="22"/>
      <c r="L45" s="22"/>
      <c r="N45" s="1">
        <f>'3. Process Assessment 2014'!G123</f>
        <v>3</v>
      </c>
      <c r="O45" s="56">
        <f>O44</f>
        <v>2</v>
      </c>
      <c r="P45" s="53" t="str">
        <f t="shared" si="11"/>
        <v>Yes</v>
      </c>
      <c r="Q45" s="53" t="str">
        <f t="shared" si="12"/>
        <v>Yes</v>
      </c>
      <c r="R45" s="53" t="str">
        <f t="shared" si="13"/>
        <v>Yes</v>
      </c>
      <c r="S45" s="53" t="str">
        <f t="shared" si="14"/>
        <v>No</v>
      </c>
    </row>
    <row r="46" spans="1:19" ht="18" customHeight="1">
      <c r="A46" s="331"/>
      <c r="B46" s="25" t="str">
        <f>B42</f>
        <v>Yes</v>
      </c>
      <c r="C46" s="41">
        <f>C45</f>
        <v>2</v>
      </c>
      <c r="D46" s="34" t="str">
        <f>'3. Process Assessment 2014'!C126</f>
        <v>PR7.5</v>
      </c>
      <c r="E46" s="3" t="str">
        <f>IF(B46="No","Not in scope",IF(N46="Select…. ","Not answered",IF(N46&gt;=0,"Passed",Not met)))</f>
        <v>Passed</v>
      </c>
      <c r="F46" s="3" t="str">
        <f t="shared" si="8"/>
        <v>Passed</v>
      </c>
      <c r="G46" s="3" t="str">
        <f t="shared" si="9"/>
        <v>Passed</v>
      </c>
      <c r="H46" s="3" t="str">
        <f t="shared" si="10"/>
        <v>Not met</v>
      </c>
      <c r="I46" s="20">
        <f t="shared" si="7"/>
        <v>0</v>
      </c>
      <c r="J46" s="22"/>
      <c r="K46" s="22"/>
      <c r="L46" s="22"/>
      <c r="N46" s="1">
        <f>'3. Process Assessment 2014'!G126</f>
        <v>2</v>
      </c>
      <c r="O46" s="56">
        <f>O45</f>
        <v>2</v>
      </c>
      <c r="P46" s="53" t="str">
        <f t="shared" si="11"/>
        <v>Yes</v>
      </c>
      <c r="Q46" s="53" t="str">
        <f t="shared" si="12"/>
        <v>Yes</v>
      </c>
      <c r="R46" s="53" t="str">
        <f t="shared" si="13"/>
        <v>Yes</v>
      </c>
      <c r="S46" s="53" t="str">
        <f t="shared" si="14"/>
        <v>No</v>
      </c>
    </row>
    <row r="47" spans="1:19" ht="18" customHeight="1">
      <c r="A47" s="332"/>
      <c r="B47" s="37" t="str">
        <f>B42</f>
        <v>Yes</v>
      </c>
      <c r="C47" s="38">
        <f>C46</f>
        <v>2</v>
      </c>
      <c r="D47" s="34" t="str">
        <f>'3. Process Assessment 2014'!C129</f>
        <v>PR7.6</v>
      </c>
      <c r="E47" s="3" t="str">
        <f>IF(B47="No","Not in scope",IF(N47="Select…. ","Not answered",IF(N47&gt;=0,"Passed",Not met)))</f>
        <v>Passed</v>
      </c>
      <c r="F47" s="3" t="str">
        <f t="shared" si="8"/>
        <v>Passed</v>
      </c>
      <c r="G47" s="3" t="str">
        <f t="shared" si="9"/>
        <v>Passed</v>
      </c>
      <c r="H47" s="3" t="str">
        <f t="shared" si="10"/>
        <v>Not met</v>
      </c>
      <c r="I47" s="20">
        <f t="shared" si="7"/>
        <v>0</v>
      </c>
      <c r="J47" s="22"/>
      <c r="K47" s="22"/>
      <c r="L47" s="22"/>
      <c r="N47" s="1">
        <f>'3. Process Assessment 2014'!G129</f>
        <v>2</v>
      </c>
      <c r="O47" s="56">
        <f>O46</f>
        <v>2</v>
      </c>
      <c r="P47" s="53" t="str">
        <f t="shared" si="11"/>
        <v>Yes</v>
      </c>
      <c r="Q47" s="53" t="str">
        <f t="shared" si="12"/>
        <v>Yes</v>
      </c>
      <c r="R47" s="53" t="str">
        <f t="shared" si="13"/>
        <v>Yes</v>
      </c>
      <c r="S47" s="53" t="str">
        <f t="shared" si="14"/>
        <v>No</v>
      </c>
    </row>
    <row r="48" spans="1:19" ht="18" customHeight="1">
      <c r="A48" s="330" t="s">
        <v>198</v>
      </c>
      <c r="B48" s="42" t="str">
        <f>'2. Process scope &amp; goals'!D24</f>
        <v>Yes</v>
      </c>
      <c r="C48" s="43">
        <f>IF(O48="Select…. ","N/A",O48)</f>
        <v>1</v>
      </c>
      <c r="D48" s="34" t="str">
        <f>'3. Process Assessment 2014'!C132</f>
        <v>PR8.1</v>
      </c>
      <c r="E48" s="3" t="str">
        <f>IF(B48="No","Not in scope",IF(N48="Select…. ","Not answered",IF(N48&gt;=0,"Passed",Not met)))</f>
        <v>Passed</v>
      </c>
      <c r="F48" s="3" t="str">
        <f t="shared" si="8"/>
        <v>Passed</v>
      </c>
      <c r="G48" s="3" t="str">
        <f t="shared" si="9"/>
        <v>Passed</v>
      </c>
      <c r="H48" s="3" t="str">
        <f t="shared" si="10"/>
        <v>Passed</v>
      </c>
      <c r="I48" s="20">
        <f t="shared" si="7"/>
        <v>2</v>
      </c>
      <c r="J48" s="22"/>
      <c r="K48" s="22"/>
      <c r="L48" s="22"/>
      <c r="N48" s="1">
        <f>'3. Process Assessment 2014'!G132</f>
        <v>3</v>
      </c>
      <c r="O48" s="57">
        <f>'2. Process scope &amp; goals'!E24</f>
        <v>1</v>
      </c>
      <c r="P48" s="53" t="str">
        <f t="shared" si="11"/>
        <v>Yes</v>
      </c>
      <c r="Q48" s="53" t="str">
        <f t="shared" si="12"/>
        <v>Yes</v>
      </c>
      <c r="R48" s="53" t="str">
        <f t="shared" si="13"/>
        <v>No</v>
      </c>
      <c r="S48" s="53" t="str">
        <f t="shared" si="14"/>
        <v>No</v>
      </c>
    </row>
    <row r="49" spans="1:19" ht="18" customHeight="1">
      <c r="A49" s="331"/>
      <c r="B49" s="25" t="str">
        <f>B48</f>
        <v>Yes</v>
      </c>
      <c r="C49" s="41">
        <f>C48</f>
        <v>1</v>
      </c>
      <c r="D49" s="34" t="str">
        <f>'3. Process Assessment 2014'!C135</f>
        <v>PR8.2</v>
      </c>
      <c r="E49" s="3" t="str">
        <f>IF(B49="No","Not in scope",IF(N49="Select…. ","Not answered",IF(N49&gt;=0,"Passed",Not met)))</f>
        <v>Passed</v>
      </c>
      <c r="F49" s="3" t="str">
        <f t="shared" si="8"/>
        <v>Passed</v>
      </c>
      <c r="G49" s="3" t="str">
        <f t="shared" si="9"/>
        <v>Passed</v>
      </c>
      <c r="H49" s="3" t="str">
        <f t="shared" si="10"/>
        <v>Passed</v>
      </c>
      <c r="I49" s="20">
        <f t="shared" si="7"/>
        <v>2</v>
      </c>
      <c r="J49" s="22"/>
      <c r="K49" s="22"/>
      <c r="L49" s="22"/>
      <c r="N49" s="1">
        <f>'3. Process Assessment 2014'!G135</f>
        <v>3</v>
      </c>
      <c r="O49" s="56">
        <f>O48</f>
        <v>1</v>
      </c>
      <c r="P49" s="53" t="str">
        <f t="shared" si="11"/>
        <v>Yes</v>
      </c>
      <c r="Q49" s="53" t="str">
        <f t="shared" si="12"/>
        <v>Yes</v>
      </c>
      <c r="R49" s="53" t="str">
        <f t="shared" si="13"/>
        <v>No</v>
      </c>
      <c r="S49" s="53" t="str">
        <f t="shared" si="14"/>
        <v>No</v>
      </c>
    </row>
    <row r="50" spans="1:19" ht="18" customHeight="1">
      <c r="A50" s="331"/>
      <c r="B50" s="25" t="str">
        <f>B48</f>
        <v>Yes</v>
      </c>
      <c r="C50" s="41">
        <f>C48</f>
        <v>1</v>
      </c>
      <c r="D50" s="34" t="str">
        <f>'3. Process Assessment 2014'!C138</f>
        <v>PR8.3</v>
      </c>
      <c r="E50" s="3" t="str">
        <f>IF(B50="No","Not in scope",IF(N50="Select…. ","Not answered",IF(N50&gt;=0,"Passed",Not met)))</f>
        <v>Passed</v>
      </c>
      <c r="F50" s="3" t="str">
        <f t="shared" si="8"/>
        <v>Passed</v>
      </c>
      <c r="G50" s="3" t="str">
        <f t="shared" si="9"/>
        <v>Passed</v>
      </c>
      <c r="H50" s="3" t="str">
        <f t="shared" si="10"/>
        <v>Not met</v>
      </c>
      <c r="I50" s="20">
        <f t="shared" si="7"/>
        <v>1</v>
      </c>
      <c r="J50" s="22"/>
      <c r="K50" s="22"/>
      <c r="L50" s="22"/>
      <c r="N50" s="1">
        <f>'3. Process Assessment 2014'!G138</f>
        <v>2</v>
      </c>
      <c r="O50" s="56">
        <f>O48</f>
        <v>1</v>
      </c>
      <c r="P50" s="53" t="str">
        <f t="shared" si="11"/>
        <v>Yes</v>
      </c>
      <c r="Q50" s="53" t="str">
        <f t="shared" si="12"/>
        <v>Yes</v>
      </c>
      <c r="R50" s="53" t="str">
        <f t="shared" si="13"/>
        <v>No</v>
      </c>
      <c r="S50" s="53" t="str">
        <f t="shared" si="14"/>
        <v>No</v>
      </c>
    </row>
    <row r="51" spans="1:19" ht="18" customHeight="1">
      <c r="A51" s="332"/>
      <c r="B51" s="37" t="str">
        <f>B48</f>
        <v>Yes</v>
      </c>
      <c r="C51" s="38">
        <f>C48</f>
        <v>1</v>
      </c>
      <c r="D51" s="34" t="str">
        <f>'3. Process Assessment 2014'!C141</f>
        <v>PR8.4</v>
      </c>
      <c r="E51" s="3" t="str">
        <f>IF(B51="No","Not in scope",IF(N51="Select…. ","Not answered",IF(N51&gt;=0,"Passed",Not met)))</f>
        <v>Passed</v>
      </c>
      <c r="F51" s="3" t="str">
        <f t="shared" si="8"/>
        <v>Passed</v>
      </c>
      <c r="G51" s="3" t="str">
        <f t="shared" si="9"/>
        <v>Passed</v>
      </c>
      <c r="H51" s="3" t="str">
        <f t="shared" si="10"/>
        <v>Passed</v>
      </c>
      <c r="I51" s="20">
        <f t="shared" si="7"/>
        <v>2</v>
      </c>
      <c r="J51" s="22"/>
      <c r="K51" s="22"/>
      <c r="L51" s="22"/>
      <c r="N51" s="1">
        <f>'3. Process Assessment 2014'!G141</f>
        <v>3</v>
      </c>
      <c r="O51" s="54">
        <f>O48</f>
        <v>1</v>
      </c>
      <c r="P51" s="53" t="str">
        <f t="shared" si="11"/>
        <v>Yes</v>
      </c>
      <c r="Q51" s="53" t="str">
        <f t="shared" si="12"/>
        <v>Yes</v>
      </c>
      <c r="R51" s="53" t="str">
        <f t="shared" si="13"/>
        <v>No</v>
      </c>
      <c r="S51" s="53" t="str">
        <f t="shared" si="14"/>
        <v>No</v>
      </c>
    </row>
    <row r="52" spans="1:19" ht="18" customHeight="1">
      <c r="A52" s="330" t="s">
        <v>199</v>
      </c>
      <c r="B52" s="42" t="str">
        <f>'2. Process scope &amp; goals'!D25</f>
        <v>Yes</v>
      </c>
      <c r="C52" s="43">
        <f>IF(O52="Select…. ","N/A",O52)</f>
        <v>3</v>
      </c>
      <c r="D52" s="34" t="str">
        <f>'3. Process Assessment 2014'!C144</f>
        <v>PR9.1</v>
      </c>
      <c r="E52" s="3" t="str">
        <f>IF(B52="No","Not in scope",IF(N52="Select…. ","Not answered",IF(N52&gt;=0,"Passed",Not met)))</f>
        <v>Passed</v>
      </c>
      <c r="F52" s="3" t="str">
        <f t="shared" si="8"/>
        <v>Passed</v>
      </c>
      <c r="G52" s="3" t="str">
        <f t="shared" si="9"/>
        <v>Passed</v>
      </c>
      <c r="H52" s="3" t="str">
        <f t="shared" si="10"/>
        <v>Passed</v>
      </c>
      <c r="I52" s="20">
        <f t="shared" si="7"/>
        <v>0</v>
      </c>
      <c r="J52" s="22"/>
      <c r="K52" s="22"/>
      <c r="L52" s="22"/>
      <c r="N52" s="1">
        <f>'3. Process Assessment 2014'!G144</f>
        <v>3</v>
      </c>
      <c r="O52" s="57">
        <f>'2. Process scope &amp; goals'!E25</f>
        <v>3</v>
      </c>
      <c r="P52" s="53" t="str">
        <f t="shared" si="11"/>
        <v>Yes</v>
      </c>
      <c r="Q52" s="53" t="str">
        <f t="shared" si="12"/>
        <v>Yes</v>
      </c>
      <c r="R52" s="53" t="str">
        <f t="shared" si="13"/>
        <v>Yes</v>
      </c>
      <c r="S52" s="53" t="str">
        <f t="shared" si="14"/>
        <v>Yes</v>
      </c>
    </row>
    <row r="53" spans="1:19" ht="18" customHeight="1">
      <c r="A53" s="331"/>
      <c r="B53" s="25" t="str">
        <f>B52</f>
        <v>Yes</v>
      </c>
      <c r="C53" s="41">
        <f>C52</f>
        <v>3</v>
      </c>
      <c r="D53" s="34" t="str">
        <f>'3. Process Assessment 2014'!C147</f>
        <v>PR9.2</v>
      </c>
      <c r="E53" s="3" t="str">
        <f>IF(B53="No","Not in scope",IF(N53="Select…. ","Not answered",IF(N53&gt;=0,"Passed",Not met)))</f>
        <v>Passed</v>
      </c>
      <c r="F53" s="3" t="str">
        <f t="shared" si="8"/>
        <v>Passed</v>
      </c>
      <c r="G53" s="3" t="str">
        <f t="shared" si="9"/>
        <v>Passed</v>
      </c>
      <c r="H53" s="3" t="str">
        <f t="shared" si="10"/>
        <v>Passed</v>
      </c>
      <c r="I53" s="20">
        <f t="shared" si="7"/>
        <v>0</v>
      </c>
      <c r="J53" s="22"/>
      <c r="K53" s="22"/>
      <c r="L53" s="22"/>
      <c r="N53" s="1">
        <f>'3. Process Assessment 2014'!G147</f>
        <v>3</v>
      </c>
      <c r="O53" s="56">
        <f t="shared" ref="O53:O59" si="15">O52</f>
        <v>3</v>
      </c>
      <c r="P53" s="53" t="str">
        <f t="shared" si="11"/>
        <v>Yes</v>
      </c>
      <c r="Q53" s="53" t="str">
        <f t="shared" si="12"/>
        <v>Yes</v>
      </c>
      <c r="R53" s="53" t="str">
        <f t="shared" si="13"/>
        <v>Yes</v>
      </c>
      <c r="S53" s="53" t="str">
        <f t="shared" si="14"/>
        <v>Yes</v>
      </c>
    </row>
    <row r="54" spans="1:19" ht="18" customHeight="1">
      <c r="A54" s="331"/>
      <c r="B54" s="25" t="str">
        <f>B52</f>
        <v>Yes</v>
      </c>
      <c r="C54" s="41">
        <f t="shared" ref="C54:C59" si="16">C53</f>
        <v>3</v>
      </c>
      <c r="D54" s="34" t="str">
        <f>'3. Process Assessment 2014'!C150</f>
        <v>PR9.3</v>
      </c>
      <c r="E54" s="3" t="str">
        <f>IF(B54="No","Not in scope",IF(N54="Select…. ","Not answered",IF(N54&gt;=0,"Passed",Not met)))</f>
        <v>Passed</v>
      </c>
      <c r="F54" s="3" t="str">
        <f t="shared" si="8"/>
        <v>Passed</v>
      </c>
      <c r="G54" s="3" t="str">
        <f t="shared" si="9"/>
        <v>Passed</v>
      </c>
      <c r="H54" s="3" t="str">
        <f t="shared" si="10"/>
        <v>Passed</v>
      </c>
      <c r="I54" s="20">
        <f t="shared" si="7"/>
        <v>0</v>
      </c>
      <c r="J54" s="22"/>
      <c r="K54" s="22"/>
      <c r="L54" s="22"/>
      <c r="N54" s="1">
        <f>'3. Process Assessment 2014'!G150</f>
        <v>3</v>
      </c>
      <c r="O54" s="56">
        <f t="shared" si="15"/>
        <v>3</v>
      </c>
      <c r="P54" s="53" t="str">
        <f t="shared" si="11"/>
        <v>Yes</v>
      </c>
      <c r="Q54" s="53" t="str">
        <f t="shared" si="12"/>
        <v>Yes</v>
      </c>
      <c r="R54" s="53" t="str">
        <f t="shared" si="13"/>
        <v>Yes</v>
      </c>
      <c r="S54" s="53" t="str">
        <f t="shared" si="14"/>
        <v>Yes</v>
      </c>
    </row>
    <row r="55" spans="1:19" ht="18" customHeight="1">
      <c r="A55" s="331"/>
      <c r="B55" s="25" t="str">
        <f>B52</f>
        <v>Yes</v>
      </c>
      <c r="C55" s="41">
        <f t="shared" si="16"/>
        <v>3</v>
      </c>
      <c r="D55" s="34" t="str">
        <f>'3. Process Assessment 2014'!C153</f>
        <v>PR9.4</v>
      </c>
      <c r="E55" s="3" t="str">
        <f>IF(B55="No","Not in scope",IF(N55="Select…. ","Not answered",IF(N55&gt;=0,"Passed",Not met)))</f>
        <v>Passed</v>
      </c>
      <c r="F55" s="3" t="str">
        <f t="shared" si="8"/>
        <v>Passed</v>
      </c>
      <c r="G55" s="3" t="str">
        <f t="shared" si="9"/>
        <v>Passed</v>
      </c>
      <c r="H55" s="3" t="str">
        <f t="shared" si="10"/>
        <v>Passed</v>
      </c>
      <c r="I55" s="20">
        <f t="shared" si="7"/>
        <v>0</v>
      </c>
      <c r="J55" s="22"/>
      <c r="K55" s="22"/>
      <c r="L55" s="22"/>
      <c r="N55" s="1">
        <f>'3. Process Assessment 2014'!G153</f>
        <v>3</v>
      </c>
      <c r="O55" s="56">
        <f t="shared" si="15"/>
        <v>3</v>
      </c>
      <c r="P55" s="53" t="str">
        <f t="shared" si="11"/>
        <v>Yes</v>
      </c>
      <c r="Q55" s="53" t="str">
        <f t="shared" si="12"/>
        <v>Yes</v>
      </c>
      <c r="R55" s="53" t="str">
        <f t="shared" si="13"/>
        <v>Yes</v>
      </c>
      <c r="S55" s="53" t="str">
        <f t="shared" si="14"/>
        <v>Yes</v>
      </c>
    </row>
    <row r="56" spans="1:19" ht="18" customHeight="1">
      <c r="A56" s="331"/>
      <c r="B56" s="25" t="str">
        <f>B52</f>
        <v>Yes</v>
      </c>
      <c r="C56" s="41">
        <f t="shared" si="16"/>
        <v>3</v>
      </c>
      <c r="D56" s="34" t="str">
        <f>'3. Process Assessment 2014'!C156</f>
        <v>PR9.5</v>
      </c>
      <c r="E56" s="3" t="str">
        <f>IF(B56="No","Not in scope",IF(N56="Select…. ","Not answered",IF(N56&gt;=0,"Passed",Not met)))</f>
        <v>Passed</v>
      </c>
      <c r="F56" s="3" t="str">
        <f t="shared" si="8"/>
        <v>Passed</v>
      </c>
      <c r="G56" s="3" t="str">
        <f t="shared" si="9"/>
        <v>Passed</v>
      </c>
      <c r="H56" s="3" t="str">
        <f t="shared" si="10"/>
        <v>Passed</v>
      </c>
      <c r="I56" s="20">
        <f t="shared" si="7"/>
        <v>0</v>
      </c>
      <c r="J56" s="22"/>
      <c r="K56" s="22"/>
      <c r="L56" s="22"/>
      <c r="N56" s="1">
        <f>'3. Process Assessment 2014'!G156</f>
        <v>3</v>
      </c>
      <c r="O56" s="56">
        <f t="shared" si="15"/>
        <v>3</v>
      </c>
      <c r="P56" s="53" t="str">
        <f t="shared" si="11"/>
        <v>Yes</v>
      </c>
      <c r="Q56" s="53" t="str">
        <f t="shared" si="12"/>
        <v>Yes</v>
      </c>
      <c r="R56" s="53" t="str">
        <f t="shared" si="13"/>
        <v>Yes</v>
      </c>
      <c r="S56" s="53" t="str">
        <f t="shared" si="14"/>
        <v>Yes</v>
      </c>
    </row>
    <row r="57" spans="1:19" ht="18" customHeight="1">
      <c r="A57" s="331"/>
      <c r="B57" s="25" t="str">
        <f>B52</f>
        <v>Yes</v>
      </c>
      <c r="C57" s="41">
        <f t="shared" si="16"/>
        <v>3</v>
      </c>
      <c r="D57" s="34" t="str">
        <f>'3. Process Assessment 2014'!C159</f>
        <v>PR9.6</v>
      </c>
      <c r="E57" s="3" t="str">
        <f>IF(B57="No","Not in scope",IF(N57="Select…. ","Not answered",IF(N57&gt;=0,"Passed",Not met)))</f>
        <v>Passed</v>
      </c>
      <c r="F57" s="3" t="str">
        <f t="shared" si="8"/>
        <v>Passed</v>
      </c>
      <c r="G57" s="3" t="str">
        <f t="shared" si="9"/>
        <v>Passed</v>
      </c>
      <c r="H57" s="3" t="str">
        <f t="shared" si="10"/>
        <v>Not met</v>
      </c>
      <c r="I57" s="20">
        <f t="shared" si="7"/>
        <v>-1</v>
      </c>
      <c r="J57" s="22"/>
      <c r="K57" s="22"/>
      <c r="L57" s="22"/>
      <c r="N57" s="1">
        <f>'3. Process Assessment 2014'!G159</f>
        <v>2</v>
      </c>
      <c r="O57" s="56">
        <f t="shared" si="15"/>
        <v>3</v>
      </c>
      <c r="P57" s="53" t="str">
        <f t="shared" si="11"/>
        <v>Yes</v>
      </c>
      <c r="Q57" s="53" t="str">
        <f t="shared" si="12"/>
        <v>Yes</v>
      </c>
      <c r="R57" s="53" t="str">
        <f t="shared" si="13"/>
        <v>Yes</v>
      </c>
      <c r="S57" s="53" t="str">
        <f t="shared" si="14"/>
        <v>Yes</v>
      </c>
    </row>
    <row r="58" spans="1:19" ht="18" customHeight="1">
      <c r="A58" s="331"/>
      <c r="B58" s="25" t="str">
        <f>B52</f>
        <v>Yes</v>
      </c>
      <c r="C58" s="41">
        <f t="shared" si="16"/>
        <v>3</v>
      </c>
      <c r="D58" s="34" t="str">
        <f>'3. Process Assessment 2014'!C162</f>
        <v>PR9.7</v>
      </c>
      <c r="E58" s="3" t="str">
        <f>IF(B58="No","Not in scope",IF(N58="Select…. ","Not answered",IF(N58&gt;=0,"Passed",Not met)))</f>
        <v>Passed</v>
      </c>
      <c r="F58" s="3" t="str">
        <f t="shared" si="8"/>
        <v>Passed</v>
      </c>
      <c r="G58" s="3" t="str">
        <f t="shared" si="9"/>
        <v>Passed</v>
      </c>
      <c r="H58" s="3" t="str">
        <f t="shared" si="10"/>
        <v>Passed</v>
      </c>
      <c r="I58" s="20">
        <f t="shared" si="7"/>
        <v>0</v>
      </c>
      <c r="J58" s="22"/>
      <c r="K58" s="22"/>
      <c r="L58" s="22"/>
      <c r="N58" s="1">
        <f>'3. Process Assessment 2014'!G162</f>
        <v>3</v>
      </c>
      <c r="O58" s="56">
        <f t="shared" si="15"/>
        <v>3</v>
      </c>
      <c r="P58" s="53" t="str">
        <f t="shared" si="11"/>
        <v>Yes</v>
      </c>
      <c r="Q58" s="53" t="str">
        <f t="shared" si="12"/>
        <v>Yes</v>
      </c>
      <c r="R58" s="53" t="str">
        <f t="shared" si="13"/>
        <v>Yes</v>
      </c>
      <c r="S58" s="53" t="str">
        <f t="shared" si="14"/>
        <v>Yes</v>
      </c>
    </row>
    <row r="59" spans="1:19" ht="18" customHeight="1">
      <c r="A59" s="332"/>
      <c r="B59" s="37" t="str">
        <f>B52</f>
        <v>Yes</v>
      </c>
      <c r="C59" s="38">
        <f t="shared" si="16"/>
        <v>3</v>
      </c>
      <c r="D59" s="34" t="str">
        <f>'3. Process Assessment 2014'!C165</f>
        <v>PR9.8</v>
      </c>
      <c r="E59" s="3" t="str">
        <f>IF(B59="No","Not in scope",IF(N59="Select…. ","Not answered",IF(N59&gt;=0,"Passed",Not met)))</f>
        <v>Passed</v>
      </c>
      <c r="F59" s="3" t="str">
        <f t="shared" si="8"/>
        <v>Passed</v>
      </c>
      <c r="G59" s="3" t="str">
        <f t="shared" si="9"/>
        <v>Passed</v>
      </c>
      <c r="H59" s="3" t="str">
        <f t="shared" si="10"/>
        <v>Not met</v>
      </c>
      <c r="I59" s="20">
        <f t="shared" si="7"/>
        <v>-1</v>
      </c>
      <c r="J59" s="22"/>
      <c r="K59" s="22"/>
      <c r="L59" s="22"/>
      <c r="N59" s="1">
        <f>'3. Process Assessment 2014'!G165</f>
        <v>2</v>
      </c>
      <c r="O59" s="56">
        <f t="shared" si="15"/>
        <v>3</v>
      </c>
      <c r="P59" s="53" t="str">
        <f t="shared" si="11"/>
        <v>Yes</v>
      </c>
      <c r="Q59" s="53" t="str">
        <f t="shared" si="12"/>
        <v>Yes</v>
      </c>
      <c r="R59" s="53" t="str">
        <f t="shared" si="13"/>
        <v>Yes</v>
      </c>
      <c r="S59" s="53" t="str">
        <f t="shared" si="14"/>
        <v>Yes</v>
      </c>
    </row>
    <row r="60" spans="1:19" ht="18" customHeight="1">
      <c r="A60" s="330" t="s">
        <v>200</v>
      </c>
      <c r="B60" s="42" t="str">
        <f>'2. Process scope &amp; goals'!D26</f>
        <v>Yes</v>
      </c>
      <c r="C60" s="43">
        <f>IF(O60="Select…. ","N/A",O60)</f>
        <v>1</v>
      </c>
      <c r="D60" s="34" t="str">
        <f>'3. Process Assessment 2014'!C168</f>
        <v>PR10.1</v>
      </c>
      <c r="E60" s="3" t="str">
        <f>IF(B60="No","Not in scope",IF(N60="Select…. ","Not answered",IF(N60&gt;=0,"Passed",Not met)))</f>
        <v>Passed</v>
      </c>
      <c r="F60" s="3" t="str">
        <f t="shared" si="8"/>
        <v>Passed</v>
      </c>
      <c r="G60" s="3" t="str">
        <f t="shared" si="9"/>
        <v>Not met</v>
      </c>
      <c r="H60" s="3" t="str">
        <f t="shared" si="10"/>
        <v>Not met</v>
      </c>
      <c r="I60" s="20">
        <f t="shared" si="7"/>
        <v>0</v>
      </c>
      <c r="J60" s="22"/>
      <c r="K60" s="22"/>
      <c r="L60" s="22"/>
      <c r="N60" s="1">
        <f>'3. Process Assessment 2014'!G168</f>
        <v>1</v>
      </c>
      <c r="O60" s="57">
        <f>'2. Process scope &amp; goals'!E26</f>
        <v>1</v>
      </c>
      <c r="P60" s="53" t="str">
        <f t="shared" si="11"/>
        <v>Yes</v>
      </c>
      <c r="Q60" s="53" t="str">
        <f t="shared" si="12"/>
        <v>Yes</v>
      </c>
      <c r="R60" s="53" t="str">
        <f t="shared" si="13"/>
        <v>No</v>
      </c>
      <c r="S60" s="53" t="str">
        <f t="shared" si="14"/>
        <v>No</v>
      </c>
    </row>
    <row r="61" spans="1:19" ht="18" customHeight="1">
      <c r="A61" s="331"/>
      <c r="B61" s="25" t="str">
        <f>B60</f>
        <v>Yes</v>
      </c>
      <c r="C61" s="41">
        <f>C60</f>
        <v>1</v>
      </c>
      <c r="D61" s="34" t="str">
        <f>'3. Process Assessment 2014'!C171</f>
        <v>PR10.2</v>
      </c>
      <c r="E61" s="3" t="str">
        <f>IF(B61="No","Not in scope",IF(N61="Select…. ","Not answered",IF(N61&gt;=0,"Passed",Not met)))</f>
        <v>Passed</v>
      </c>
      <c r="F61" s="3" t="str">
        <f t="shared" si="8"/>
        <v>Passed</v>
      </c>
      <c r="G61" s="3" t="str">
        <f t="shared" si="9"/>
        <v>Passed</v>
      </c>
      <c r="H61" s="3" t="str">
        <f t="shared" si="10"/>
        <v>Not met</v>
      </c>
      <c r="I61" s="20">
        <f t="shared" si="7"/>
        <v>1</v>
      </c>
      <c r="J61" s="22"/>
      <c r="K61" s="22"/>
      <c r="L61" s="22"/>
      <c r="N61" s="1">
        <f>'3. Process Assessment 2014'!G171</f>
        <v>2</v>
      </c>
      <c r="O61" s="56">
        <f>O60</f>
        <v>1</v>
      </c>
      <c r="P61" s="53" t="str">
        <f t="shared" si="11"/>
        <v>Yes</v>
      </c>
      <c r="Q61" s="53" t="str">
        <f t="shared" si="12"/>
        <v>Yes</v>
      </c>
      <c r="R61" s="53" t="str">
        <f t="shared" si="13"/>
        <v>No</v>
      </c>
      <c r="S61" s="53" t="str">
        <f t="shared" si="14"/>
        <v>No</v>
      </c>
    </row>
    <row r="62" spans="1:19" ht="18" customHeight="1">
      <c r="A62" s="331"/>
      <c r="B62" s="25" t="str">
        <f>B60</f>
        <v>Yes</v>
      </c>
      <c r="C62" s="41">
        <f>C60</f>
        <v>1</v>
      </c>
      <c r="D62" s="34" t="str">
        <f>'3. Process Assessment 2014'!C174</f>
        <v>PR10.3</v>
      </c>
      <c r="E62" s="3" t="str">
        <f>IF(B62="No","Not in scope",IF(N62="Select…. ","Not answered",IF(N62&gt;=0,"Passed",Not met)))</f>
        <v>Passed</v>
      </c>
      <c r="F62" s="3" t="str">
        <f t="shared" si="8"/>
        <v>Passed</v>
      </c>
      <c r="G62" s="3" t="str">
        <f t="shared" si="9"/>
        <v>Not met</v>
      </c>
      <c r="H62" s="3" t="str">
        <f t="shared" si="10"/>
        <v>Not met</v>
      </c>
      <c r="I62" s="20">
        <f t="shared" si="7"/>
        <v>0</v>
      </c>
      <c r="J62" s="22"/>
      <c r="K62" s="22"/>
      <c r="L62" s="22"/>
      <c r="N62" s="1">
        <f>'3. Process Assessment 2014'!G174</f>
        <v>1</v>
      </c>
      <c r="O62" s="56">
        <f>O60</f>
        <v>1</v>
      </c>
      <c r="P62" s="53" t="str">
        <f t="shared" si="11"/>
        <v>Yes</v>
      </c>
      <c r="Q62" s="53" t="str">
        <f t="shared" si="12"/>
        <v>Yes</v>
      </c>
      <c r="R62" s="53" t="str">
        <f t="shared" si="13"/>
        <v>No</v>
      </c>
      <c r="S62" s="53" t="str">
        <f t="shared" si="14"/>
        <v>No</v>
      </c>
    </row>
    <row r="63" spans="1:19" ht="18" customHeight="1">
      <c r="A63" s="332"/>
      <c r="B63" s="37" t="str">
        <f>B60</f>
        <v>Yes</v>
      </c>
      <c r="C63" s="38">
        <f>C60</f>
        <v>1</v>
      </c>
      <c r="D63" s="34" t="str">
        <f>'3. Process Assessment 2014'!C177</f>
        <v>PR10.4</v>
      </c>
      <c r="E63" s="3" t="str">
        <f>IF(B63="No","Not in scope",IF(N63="Select…. ","Not answered",IF(N63&gt;=0,"Passed",Not met)))</f>
        <v>Passed</v>
      </c>
      <c r="F63" s="3" t="str">
        <f t="shared" si="8"/>
        <v>Passed</v>
      </c>
      <c r="G63" s="3" t="str">
        <f t="shared" si="9"/>
        <v>Not met</v>
      </c>
      <c r="H63" s="3" t="str">
        <f t="shared" si="10"/>
        <v>Not met</v>
      </c>
      <c r="I63" s="20">
        <f t="shared" si="7"/>
        <v>0</v>
      </c>
      <c r="J63" s="22"/>
      <c r="K63" s="22"/>
      <c r="L63" s="22"/>
      <c r="N63" s="1">
        <f>'3. Process Assessment 2014'!G177</f>
        <v>1</v>
      </c>
      <c r="O63" s="54">
        <f>O60</f>
        <v>1</v>
      </c>
      <c r="P63" s="53" t="str">
        <f t="shared" si="11"/>
        <v>Yes</v>
      </c>
      <c r="Q63" s="53" t="str">
        <f t="shared" si="12"/>
        <v>Yes</v>
      </c>
      <c r="R63" s="53" t="str">
        <f t="shared" si="13"/>
        <v>No</v>
      </c>
      <c r="S63" s="53" t="str">
        <f t="shared" si="14"/>
        <v>No</v>
      </c>
    </row>
    <row r="64" spans="1:19" ht="18" customHeight="1">
      <c r="A64" s="330" t="s">
        <v>201</v>
      </c>
      <c r="B64" s="42" t="str">
        <f>'2. Process scope &amp; goals'!D27</f>
        <v>Yes</v>
      </c>
      <c r="C64" s="43">
        <f>IF(O64="Select…. ","N/A",O64)</f>
        <v>1</v>
      </c>
      <c r="D64" s="34" t="str">
        <f>'3. Process Assessment 2014'!C180</f>
        <v>PR11.1</v>
      </c>
      <c r="E64" s="3" t="str">
        <f>IF(B64="No","Not in scope",IF(N64="Select…. ","Not answered",IF(N64&gt;=0,"Passed",Not met)))</f>
        <v>Passed</v>
      </c>
      <c r="F64" s="3" t="str">
        <f t="shared" si="8"/>
        <v>Passed</v>
      </c>
      <c r="G64" s="3" t="str">
        <f t="shared" si="9"/>
        <v>Passed</v>
      </c>
      <c r="H64" s="3" t="str">
        <f t="shared" si="10"/>
        <v>Not met</v>
      </c>
      <c r="I64" s="20">
        <f t="shared" si="7"/>
        <v>1</v>
      </c>
      <c r="J64" s="22"/>
      <c r="K64" s="22"/>
      <c r="L64" s="22"/>
      <c r="N64" s="1">
        <f>'3. Process Assessment 2014'!G180</f>
        <v>2</v>
      </c>
      <c r="O64" s="57">
        <f>'2. Process scope &amp; goals'!E27</f>
        <v>1</v>
      </c>
      <c r="P64" s="53" t="str">
        <f t="shared" si="11"/>
        <v>Yes</v>
      </c>
      <c r="Q64" s="53" t="str">
        <f t="shared" si="12"/>
        <v>Yes</v>
      </c>
      <c r="R64" s="53" t="str">
        <f t="shared" si="13"/>
        <v>No</v>
      </c>
      <c r="S64" s="53" t="str">
        <f t="shared" si="14"/>
        <v>No</v>
      </c>
    </row>
    <row r="65" spans="1:19" ht="18" customHeight="1">
      <c r="A65" s="331"/>
      <c r="B65" s="25" t="str">
        <f>B64</f>
        <v>Yes</v>
      </c>
      <c r="C65" s="41">
        <f>C64</f>
        <v>1</v>
      </c>
      <c r="D65" s="34" t="str">
        <f>'3. Process Assessment 2014'!C183</f>
        <v>PR11.2</v>
      </c>
      <c r="E65" s="3" t="str">
        <f>IF(B65="No","Not in scope",IF(N65="Select…. ","Not answered",IF(N65&gt;=0,"Passed",Not met)))</f>
        <v>Passed</v>
      </c>
      <c r="F65" s="3" t="str">
        <f t="shared" si="8"/>
        <v>Passed</v>
      </c>
      <c r="G65" s="3" t="str">
        <f t="shared" si="9"/>
        <v>Passed</v>
      </c>
      <c r="H65" s="3" t="str">
        <f t="shared" si="10"/>
        <v>Not met</v>
      </c>
      <c r="I65" s="20">
        <f t="shared" si="7"/>
        <v>1</v>
      </c>
      <c r="J65" s="22"/>
      <c r="K65" s="22"/>
      <c r="L65" s="22"/>
      <c r="N65" s="1">
        <f>'3. Process Assessment 2014'!G183</f>
        <v>2</v>
      </c>
      <c r="O65" s="56">
        <f>O64</f>
        <v>1</v>
      </c>
      <c r="P65" s="53" t="str">
        <f t="shared" si="11"/>
        <v>Yes</v>
      </c>
      <c r="Q65" s="53" t="str">
        <f t="shared" si="12"/>
        <v>Yes</v>
      </c>
      <c r="R65" s="53" t="str">
        <f t="shared" si="13"/>
        <v>No</v>
      </c>
      <c r="S65" s="53" t="str">
        <f t="shared" si="14"/>
        <v>No</v>
      </c>
    </row>
    <row r="66" spans="1:19" ht="18" customHeight="1">
      <c r="A66" s="331"/>
      <c r="B66" s="25" t="str">
        <f>B64</f>
        <v>Yes</v>
      </c>
      <c r="C66" s="41">
        <f>C64</f>
        <v>1</v>
      </c>
      <c r="D66" s="34" t="str">
        <f>'3. Process Assessment 2014'!C186</f>
        <v>PR11.3</v>
      </c>
      <c r="E66" s="3" t="str">
        <f>IF(B66="No","Not in scope",IF(N66="Select…. ","Not answered",IF(N66&gt;=0,"Passed",Not met)))</f>
        <v>Passed</v>
      </c>
      <c r="F66" s="3" t="str">
        <f t="shared" si="8"/>
        <v>Passed</v>
      </c>
      <c r="G66" s="3" t="str">
        <f t="shared" si="9"/>
        <v>Passed</v>
      </c>
      <c r="H66" s="3" t="str">
        <f t="shared" si="10"/>
        <v>Not met</v>
      </c>
      <c r="I66" s="20">
        <f t="shared" si="7"/>
        <v>1</v>
      </c>
      <c r="J66" s="22"/>
      <c r="K66" s="22"/>
      <c r="L66" s="22"/>
      <c r="N66" s="1">
        <f>'3. Process Assessment 2014'!G186</f>
        <v>2</v>
      </c>
      <c r="O66" s="56">
        <f>O64</f>
        <v>1</v>
      </c>
      <c r="P66" s="53" t="str">
        <f t="shared" si="11"/>
        <v>Yes</v>
      </c>
      <c r="Q66" s="53" t="str">
        <f t="shared" si="12"/>
        <v>Yes</v>
      </c>
      <c r="R66" s="53" t="str">
        <f t="shared" si="13"/>
        <v>No</v>
      </c>
      <c r="S66" s="53" t="str">
        <f t="shared" si="14"/>
        <v>No</v>
      </c>
    </row>
    <row r="67" spans="1:19" ht="18" customHeight="1">
      <c r="A67" s="331"/>
      <c r="B67" s="25" t="str">
        <f>B64</f>
        <v>Yes</v>
      </c>
      <c r="C67" s="41">
        <f>C64</f>
        <v>1</v>
      </c>
      <c r="D67" s="34" t="str">
        <f>'3. Process Assessment 2014'!C189</f>
        <v>PR11.4</v>
      </c>
      <c r="E67" s="3" t="str">
        <f>IF(B67="No","Not in scope",IF(N67="Select…. ","Not answered",IF(N67&gt;=0,"Passed",Not met)))</f>
        <v>Passed</v>
      </c>
      <c r="F67" s="3" t="str">
        <f t="shared" si="8"/>
        <v>Passed</v>
      </c>
      <c r="G67" s="3" t="str">
        <f t="shared" si="9"/>
        <v>Not met</v>
      </c>
      <c r="H67" s="3" t="str">
        <f t="shared" si="10"/>
        <v>Not met</v>
      </c>
      <c r="I67" s="20">
        <f t="shared" si="7"/>
        <v>0</v>
      </c>
      <c r="J67" s="22"/>
      <c r="K67" s="22"/>
      <c r="L67" s="22"/>
      <c r="N67" s="1">
        <f>'3. Process Assessment 2014'!G189</f>
        <v>1</v>
      </c>
      <c r="O67" s="56">
        <f>O64</f>
        <v>1</v>
      </c>
      <c r="P67" s="53" t="str">
        <f t="shared" si="11"/>
        <v>Yes</v>
      </c>
      <c r="Q67" s="53" t="str">
        <f t="shared" si="12"/>
        <v>Yes</v>
      </c>
      <c r="R67" s="53" t="str">
        <f t="shared" si="13"/>
        <v>No</v>
      </c>
      <c r="S67" s="53" t="str">
        <f t="shared" si="14"/>
        <v>No</v>
      </c>
    </row>
    <row r="68" spans="1:19" ht="18" customHeight="1">
      <c r="A68" s="331"/>
      <c r="B68" s="25" t="str">
        <f>B64</f>
        <v>Yes</v>
      </c>
      <c r="C68" s="41">
        <f>C64</f>
        <v>1</v>
      </c>
      <c r="D68" s="34" t="str">
        <f>'3. Process Assessment 2014'!C192</f>
        <v>PR11.5</v>
      </c>
      <c r="E68" s="3" t="str">
        <f>IF(B68="No","Not in scope",IF(N68="Select…. ","Not answered",IF(N68&gt;=0,"Passed",Not met)))</f>
        <v>Passed</v>
      </c>
      <c r="F68" s="3" t="str">
        <f t="shared" si="8"/>
        <v>Passed</v>
      </c>
      <c r="G68" s="3" t="str">
        <f t="shared" si="9"/>
        <v>Not met</v>
      </c>
      <c r="H68" s="3" t="str">
        <f t="shared" si="10"/>
        <v>Not met</v>
      </c>
      <c r="I68" s="20">
        <f t="shared" si="7"/>
        <v>0</v>
      </c>
      <c r="J68" s="22"/>
      <c r="K68" s="22"/>
      <c r="L68" s="22"/>
      <c r="N68" s="1">
        <f>'3. Process Assessment 2014'!G192</f>
        <v>1</v>
      </c>
      <c r="O68" s="56">
        <f>O64</f>
        <v>1</v>
      </c>
      <c r="P68" s="53" t="str">
        <f t="shared" si="11"/>
        <v>Yes</v>
      </c>
      <c r="Q68" s="53" t="str">
        <f t="shared" si="12"/>
        <v>Yes</v>
      </c>
      <c r="R68" s="53" t="str">
        <f t="shared" si="13"/>
        <v>No</v>
      </c>
      <c r="S68" s="53" t="str">
        <f t="shared" si="14"/>
        <v>No</v>
      </c>
    </row>
    <row r="69" spans="1:19" ht="18" customHeight="1">
      <c r="A69" s="332"/>
      <c r="B69" s="37" t="str">
        <f>B64</f>
        <v>Yes</v>
      </c>
      <c r="C69" s="38">
        <f>C64</f>
        <v>1</v>
      </c>
      <c r="D69" s="34" t="str">
        <f>'3. Process Assessment 2014'!C195</f>
        <v>PR11.6</v>
      </c>
      <c r="E69" s="3" t="str">
        <f>IF(B69="No","Not in scope",IF(N69="Select…. ","Not answered",IF(N69&gt;=0,"Passed",Not met)))</f>
        <v>Passed</v>
      </c>
      <c r="F69" s="3" t="str">
        <f t="shared" si="8"/>
        <v>Passed</v>
      </c>
      <c r="G69" s="3" t="str">
        <f t="shared" si="9"/>
        <v>Passed</v>
      </c>
      <c r="H69" s="3" t="str">
        <f t="shared" si="10"/>
        <v>Not met</v>
      </c>
      <c r="I69" s="20">
        <f t="shared" si="7"/>
        <v>1</v>
      </c>
      <c r="J69" s="22"/>
      <c r="K69" s="22"/>
      <c r="L69" s="22"/>
      <c r="N69" s="1">
        <f>'3. Process Assessment 2014'!G195</f>
        <v>2</v>
      </c>
      <c r="O69" s="54">
        <f>O64</f>
        <v>1</v>
      </c>
      <c r="P69" s="53" t="str">
        <f t="shared" si="11"/>
        <v>Yes</v>
      </c>
      <c r="Q69" s="53" t="str">
        <f t="shared" si="12"/>
        <v>Yes</v>
      </c>
      <c r="R69" s="53" t="str">
        <f t="shared" si="13"/>
        <v>No</v>
      </c>
      <c r="S69" s="53" t="str">
        <f t="shared" si="14"/>
        <v>No</v>
      </c>
    </row>
    <row r="70" spans="1:19" ht="18" customHeight="1">
      <c r="A70" s="330" t="s">
        <v>202</v>
      </c>
      <c r="B70" s="42" t="str">
        <f>'2. Process scope &amp; goals'!D28</f>
        <v>Yes</v>
      </c>
      <c r="C70" s="43">
        <f>IF(O70="Select…. ","N/A",O70)</f>
        <v>3</v>
      </c>
      <c r="D70" s="34" t="str">
        <f>'3. Process Assessment 2014'!C198</f>
        <v>PR12.1</v>
      </c>
      <c r="E70" s="3" t="str">
        <f>IF(B70="No","Not in scope",IF(N70="Select…. ","Not answered",IF(N70&gt;=0,"Passed",Not met)))</f>
        <v>Passed</v>
      </c>
      <c r="F70" s="3" t="str">
        <f t="shared" ref="F70:F85" si="17">IF(B70="No","Not in scope",IF(N70="Select…. ","Not answered",IF(N70&gt;=1,"Passed","Not met")))</f>
        <v>Passed</v>
      </c>
      <c r="G70" s="3" t="str">
        <f t="shared" ref="G70:G85" si="18">IF(B70="No","Not in scope",IF(N70="Select…. ","Not answered",IF(N70&gt;=2,"Passed","Not met")))</f>
        <v>Not met</v>
      </c>
      <c r="H70" s="3" t="str">
        <f t="shared" ref="H70:H85" si="19">IF(B70="No","Not in scope",IF(N70="Select…. ","Not answered",IF(N70&gt;=3,"Passed","Not met")))</f>
        <v>Not met</v>
      </c>
      <c r="I70" s="20">
        <f t="shared" si="7"/>
        <v>-2</v>
      </c>
      <c r="J70" s="22"/>
      <c r="K70" s="22"/>
      <c r="L70" s="22"/>
      <c r="N70" s="1">
        <f>'3. Process Assessment 2014'!G198</f>
        <v>1</v>
      </c>
      <c r="O70" s="57">
        <f>'2. Process scope &amp; goals'!E28</f>
        <v>3</v>
      </c>
      <c r="P70" s="53" t="str">
        <f t="shared" ref="P70:P85" si="20">IF($C70="N/A", "Yes",IF($C70&gt;=0,"Yes","No"))</f>
        <v>Yes</v>
      </c>
      <c r="Q70" s="53" t="str">
        <f t="shared" ref="Q70:Q85" si="21">IF($C70="N/A", "Yes",IF($C70&gt;=1,"Yes","No"))</f>
        <v>Yes</v>
      </c>
      <c r="R70" s="53" t="str">
        <f t="shared" ref="R70:R85" si="22">IF($C70="N/A", "Yes",IF($C70&gt;=2,"Yes","No"))</f>
        <v>Yes</v>
      </c>
      <c r="S70" s="53" t="str">
        <f t="shared" ref="S70:S85" si="23">IF($C70="N/A", "Yes",IF($C70&gt;=3,"Yes","No"))</f>
        <v>Yes</v>
      </c>
    </row>
    <row r="71" spans="1:19" ht="18" customHeight="1">
      <c r="A71" s="331"/>
      <c r="B71" s="25" t="str">
        <f>B70</f>
        <v>Yes</v>
      </c>
      <c r="C71" s="41">
        <f>C70</f>
        <v>3</v>
      </c>
      <c r="D71" s="34" t="str">
        <f>'3. Process Assessment 2014'!C201</f>
        <v>PR12.2</v>
      </c>
      <c r="E71" s="3" t="str">
        <f>IF(B71="No","Not in scope",IF(N71="Select…. ","Not answered",IF(N71&gt;=0,"Passed",Not met)))</f>
        <v>Passed</v>
      </c>
      <c r="F71" s="3" t="str">
        <f t="shared" si="17"/>
        <v>Passed</v>
      </c>
      <c r="G71" s="3" t="str">
        <f t="shared" si="18"/>
        <v>Not met</v>
      </c>
      <c r="H71" s="3" t="str">
        <f t="shared" si="19"/>
        <v>Not met</v>
      </c>
      <c r="I71" s="20">
        <f t="shared" ref="I71:I85" si="24">IF(C71="N/A"," ",IF(N71="Select…. "," ",N71-C71))</f>
        <v>-2</v>
      </c>
      <c r="J71" s="22"/>
      <c r="K71" s="22"/>
      <c r="L71" s="22"/>
      <c r="N71" s="1">
        <f>'3. Process Assessment 2014'!G201</f>
        <v>1</v>
      </c>
      <c r="O71" s="56">
        <f>O70</f>
        <v>3</v>
      </c>
      <c r="P71" s="53" t="str">
        <f t="shared" si="20"/>
        <v>Yes</v>
      </c>
      <c r="Q71" s="53" t="str">
        <f t="shared" si="21"/>
        <v>Yes</v>
      </c>
      <c r="R71" s="53" t="str">
        <f t="shared" si="22"/>
        <v>Yes</v>
      </c>
      <c r="S71" s="53" t="str">
        <f t="shared" si="23"/>
        <v>Yes</v>
      </c>
    </row>
    <row r="72" spans="1:19" ht="18" customHeight="1">
      <c r="A72" s="331"/>
      <c r="B72" s="25" t="str">
        <f>B70</f>
        <v>Yes</v>
      </c>
      <c r="C72" s="41">
        <f>C70</f>
        <v>3</v>
      </c>
      <c r="D72" s="34" t="str">
        <f>'3. Process Assessment 2014'!C204</f>
        <v>PR12.3</v>
      </c>
      <c r="E72" s="3" t="str">
        <f>IF(B72="No","Not in scope",IF(N72="Select…. ","Not answered",IF(N72&gt;=0,"Passed",Not met)))</f>
        <v>Passed</v>
      </c>
      <c r="F72" s="3" t="str">
        <f t="shared" si="17"/>
        <v>Passed</v>
      </c>
      <c r="G72" s="3" t="str">
        <f t="shared" si="18"/>
        <v>Not met</v>
      </c>
      <c r="H72" s="3" t="str">
        <f t="shared" si="19"/>
        <v>Not met</v>
      </c>
      <c r="I72" s="20">
        <f t="shared" si="24"/>
        <v>-2</v>
      </c>
      <c r="J72" s="22"/>
      <c r="K72" s="22"/>
      <c r="L72" s="22"/>
      <c r="N72" s="1">
        <f>'3. Process Assessment 2014'!G204</f>
        <v>1</v>
      </c>
      <c r="O72" s="56">
        <f>O70</f>
        <v>3</v>
      </c>
      <c r="P72" s="53" t="str">
        <f t="shared" si="20"/>
        <v>Yes</v>
      </c>
      <c r="Q72" s="53" t="str">
        <f t="shared" si="21"/>
        <v>Yes</v>
      </c>
      <c r="R72" s="53" t="str">
        <f t="shared" si="22"/>
        <v>Yes</v>
      </c>
      <c r="S72" s="53" t="str">
        <f t="shared" si="23"/>
        <v>Yes</v>
      </c>
    </row>
    <row r="73" spans="1:19" ht="18" customHeight="1">
      <c r="A73" s="331"/>
      <c r="B73" s="25" t="str">
        <f>B70</f>
        <v>Yes</v>
      </c>
      <c r="C73" s="41">
        <f>C70</f>
        <v>3</v>
      </c>
      <c r="D73" s="34" t="str">
        <f>'3. Process Assessment 2014'!C207</f>
        <v>PR12.4</v>
      </c>
      <c r="E73" s="3" t="str">
        <f>IF(B73="No","Not in scope",IF(N73="Select…. ","Not answered",IF(N73&gt;=0,"Passed",Not met)))</f>
        <v>Passed</v>
      </c>
      <c r="F73" s="3" t="str">
        <f t="shared" si="17"/>
        <v>Passed</v>
      </c>
      <c r="G73" s="3" t="str">
        <f t="shared" si="18"/>
        <v>Not met</v>
      </c>
      <c r="H73" s="3" t="str">
        <f t="shared" si="19"/>
        <v>Not met</v>
      </c>
      <c r="I73" s="20">
        <f t="shared" si="24"/>
        <v>-2</v>
      </c>
      <c r="J73" s="22"/>
      <c r="K73" s="22"/>
      <c r="L73" s="22"/>
      <c r="N73" s="1">
        <f>'3. Process Assessment 2014'!G207</f>
        <v>1</v>
      </c>
      <c r="O73" s="56">
        <f>O70</f>
        <v>3</v>
      </c>
      <c r="P73" s="53" t="str">
        <f t="shared" si="20"/>
        <v>Yes</v>
      </c>
      <c r="Q73" s="53" t="str">
        <f t="shared" si="21"/>
        <v>Yes</v>
      </c>
      <c r="R73" s="53" t="str">
        <f t="shared" si="22"/>
        <v>Yes</v>
      </c>
      <c r="S73" s="53" t="str">
        <f t="shared" si="23"/>
        <v>Yes</v>
      </c>
    </row>
    <row r="74" spans="1:19" ht="18" customHeight="1">
      <c r="A74" s="331"/>
      <c r="B74" s="25" t="str">
        <f>B70</f>
        <v>Yes</v>
      </c>
      <c r="C74" s="41">
        <f>C70</f>
        <v>3</v>
      </c>
      <c r="D74" s="34" t="str">
        <f>'3. Process Assessment 2014'!C210</f>
        <v>PR12.5</v>
      </c>
      <c r="E74" s="3" t="str">
        <f>IF(B74="No","Not in scope",IF(N74="Select…. ","Not answered",IF(N74&gt;=0,"Passed",Not met)))</f>
        <v>Passed</v>
      </c>
      <c r="F74" s="3" t="str">
        <f t="shared" si="17"/>
        <v>Passed</v>
      </c>
      <c r="G74" s="3" t="str">
        <f t="shared" si="18"/>
        <v>Not met</v>
      </c>
      <c r="H74" s="3" t="str">
        <f t="shared" si="19"/>
        <v>Not met</v>
      </c>
      <c r="I74" s="20">
        <f t="shared" si="24"/>
        <v>-2</v>
      </c>
      <c r="J74" s="22"/>
      <c r="K74" s="22"/>
      <c r="L74" s="22"/>
      <c r="N74" s="1">
        <f>'3. Process Assessment 2014'!G210</f>
        <v>1</v>
      </c>
      <c r="O74" s="56">
        <f>O70</f>
        <v>3</v>
      </c>
      <c r="P74" s="53" t="str">
        <f t="shared" si="20"/>
        <v>Yes</v>
      </c>
      <c r="Q74" s="53" t="str">
        <f t="shared" si="21"/>
        <v>Yes</v>
      </c>
      <c r="R74" s="53" t="str">
        <f t="shared" si="22"/>
        <v>Yes</v>
      </c>
      <c r="S74" s="53" t="str">
        <f t="shared" si="23"/>
        <v>Yes</v>
      </c>
    </row>
    <row r="75" spans="1:19" ht="18" customHeight="1">
      <c r="A75" s="331"/>
      <c r="B75" s="25" t="str">
        <f>B70</f>
        <v>Yes</v>
      </c>
      <c r="C75" s="41">
        <f>C70</f>
        <v>3</v>
      </c>
      <c r="D75" s="34" t="str">
        <f>'3. Process Assessment 2014'!C213</f>
        <v>PR12.6</v>
      </c>
      <c r="E75" s="3" t="str">
        <f>IF(B75="No","Not in scope",IF(N75="Select…. ","Not answered",IF(N75&gt;=0,"Passed",Not met)))</f>
        <v>Passed</v>
      </c>
      <c r="F75" s="3" t="str">
        <f t="shared" si="17"/>
        <v>Passed</v>
      </c>
      <c r="G75" s="3" t="str">
        <f t="shared" si="18"/>
        <v>Not met</v>
      </c>
      <c r="H75" s="3" t="str">
        <f t="shared" si="19"/>
        <v>Not met</v>
      </c>
      <c r="I75" s="20">
        <f t="shared" si="24"/>
        <v>-2</v>
      </c>
      <c r="J75" s="22"/>
      <c r="K75" s="22"/>
      <c r="L75" s="22"/>
      <c r="N75" s="1">
        <f>'3. Process Assessment 2014'!G213</f>
        <v>1</v>
      </c>
      <c r="O75" s="56">
        <f>O70</f>
        <v>3</v>
      </c>
      <c r="P75" s="53" t="str">
        <f t="shared" si="20"/>
        <v>Yes</v>
      </c>
      <c r="Q75" s="53" t="str">
        <f t="shared" si="21"/>
        <v>Yes</v>
      </c>
      <c r="R75" s="53" t="str">
        <f t="shared" si="22"/>
        <v>Yes</v>
      </c>
      <c r="S75" s="53" t="str">
        <f t="shared" si="23"/>
        <v>Yes</v>
      </c>
    </row>
    <row r="76" spans="1:19" ht="18" customHeight="1">
      <c r="A76" s="332"/>
      <c r="B76" s="37" t="str">
        <f>B70</f>
        <v>Yes</v>
      </c>
      <c r="C76" s="38">
        <f>C70</f>
        <v>3</v>
      </c>
      <c r="D76" s="34" t="str">
        <f>'3. Process Assessment 2014'!C216</f>
        <v>PR12.7</v>
      </c>
      <c r="E76" s="3" t="str">
        <f>IF(B76="No","Not in scope",IF(N76="Select…. ","Not answered",IF(N76&gt;=0,"Passed",Not met)))</f>
        <v>Passed</v>
      </c>
      <c r="F76" s="3" t="str">
        <f t="shared" si="17"/>
        <v>Passed</v>
      </c>
      <c r="G76" s="3" t="str">
        <f t="shared" si="18"/>
        <v>Not met</v>
      </c>
      <c r="H76" s="3" t="str">
        <f t="shared" si="19"/>
        <v>Not met</v>
      </c>
      <c r="I76" s="20">
        <f t="shared" si="24"/>
        <v>-2</v>
      </c>
      <c r="J76" s="22"/>
      <c r="K76" s="22"/>
      <c r="L76" s="22"/>
      <c r="N76" s="1">
        <f>'3. Process Assessment 2014'!G216</f>
        <v>1</v>
      </c>
      <c r="O76" s="54">
        <f>O70</f>
        <v>3</v>
      </c>
      <c r="P76" s="53" t="str">
        <f t="shared" si="20"/>
        <v>Yes</v>
      </c>
      <c r="Q76" s="53" t="str">
        <f t="shared" si="21"/>
        <v>Yes</v>
      </c>
      <c r="R76" s="53" t="str">
        <f t="shared" si="22"/>
        <v>Yes</v>
      </c>
      <c r="S76" s="53" t="str">
        <f t="shared" si="23"/>
        <v>Yes</v>
      </c>
    </row>
    <row r="77" spans="1:19" ht="18" customHeight="1">
      <c r="A77" s="330" t="s">
        <v>203</v>
      </c>
      <c r="B77" s="42" t="str">
        <f>'2. Process scope &amp; goals'!D29</f>
        <v>Yes</v>
      </c>
      <c r="C77" s="43">
        <f>IF(O77="Select…. ","N/A",O77)</f>
        <v>1</v>
      </c>
      <c r="D77" s="34" t="str">
        <f>'3. Process Assessment 2014'!C219</f>
        <v>PR13.1</v>
      </c>
      <c r="E77" s="3" t="str">
        <f>IF(B77="No","Not in scope",IF(N77="Select…. ","Not answered",IF(N77&gt;=0,"Passed",Not met)))</f>
        <v>Passed</v>
      </c>
      <c r="F77" s="3" t="str">
        <f t="shared" si="17"/>
        <v>Passed</v>
      </c>
      <c r="G77" s="3" t="str">
        <f t="shared" si="18"/>
        <v>Not met</v>
      </c>
      <c r="H77" s="3" t="str">
        <f t="shared" si="19"/>
        <v>Not met</v>
      </c>
      <c r="I77" s="20">
        <f t="shared" si="24"/>
        <v>0</v>
      </c>
      <c r="J77" s="22"/>
      <c r="K77" s="22"/>
      <c r="L77" s="22"/>
      <c r="N77" s="1">
        <f>'3. Process Assessment 2014'!G219</f>
        <v>1</v>
      </c>
      <c r="O77" s="57">
        <f>'2. Process scope &amp; goals'!E29</f>
        <v>1</v>
      </c>
      <c r="P77" s="53" t="str">
        <f t="shared" si="20"/>
        <v>Yes</v>
      </c>
      <c r="Q77" s="53" t="str">
        <f t="shared" si="21"/>
        <v>Yes</v>
      </c>
      <c r="R77" s="53" t="str">
        <f t="shared" si="22"/>
        <v>No</v>
      </c>
      <c r="S77" s="53" t="str">
        <f t="shared" si="23"/>
        <v>No</v>
      </c>
    </row>
    <row r="78" spans="1:19" ht="18" customHeight="1">
      <c r="A78" s="331"/>
      <c r="B78" s="25" t="str">
        <f>B77</f>
        <v>Yes</v>
      </c>
      <c r="C78" s="41">
        <f>C77</f>
        <v>1</v>
      </c>
      <c r="D78" s="34" t="str">
        <f>'3. Process Assessment 2014'!C222</f>
        <v>PR13.2</v>
      </c>
      <c r="E78" s="3" t="str">
        <f>IF(B78="No","Not in scope",IF(N78="Select…. ","Not answered",IF(N78&gt;=0,"Passed",Not met)))</f>
        <v>Passed</v>
      </c>
      <c r="F78" s="3" t="str">
        <f t="shared" si="17"/>
        <v>Passed</v>
      </c>
      <c r="G78" s="3" t="str">
        <f t="shared" si="18"/>
        <v>Not met</v>
      </c>
      <c r="H78" s="3" t="str">
        <f t="shared" si="19"/>
        <v>Not met</v>
      </c>
      <c r="I78" s="20">
        <f t="shared" si="24"/>
        <v>0</v>
      </c>
      <c r="J78" s="22"/>
      <c r="K78" s="22"/>
      <c r="L78" s="22"/>
      <c r="N78" s="1">
        <f>'3. Process Assessment 2014'!G222</f>
        <v>1</v>
      </c>
      <c r="O78" s="56">
        <f>O77</f>
        <v>1</v>
      </c>
      <c r="P78" s="53" t="str">
        <f t="shared" si="20"/>
        <v>Yes</v>
      </c>
      <c r="Q78" s="53" t="str">
        <f t="shared" si="21"/>
        <v>Yes</v>
      </c>
      <c r="R78" s="53" t="str">
        <f t="shared" si="22"/>
        <v>No</v>
      </c>
      <c r="S78" s="53" t="str">
        <f t="shared" si="23"/>
        <v>No</v>
      </c>
    </row>
    <row r="79" spans="1:19" ht="18" customHeight="1">
      <c r="A79" s="331"/>
      <c r="B79" s="25" t="str">
        <f>B77</f>
        <v>Yes</v>
      </c>
      <c r="C79" s="41">
        <f>C77</f>
        <v>1</v>
      </c>
      <c r="D79" s="34" t="str">
        <f>'3. Process Assessment 2014'!C225</f>
        <v>PR13.3</v>
      </c>
      <c r="E79" s="3" t="str">
        <f>IF(B79="No","Not in scope",IF(N79="Select…. ","Not answered",IF(N79&gt;=0,"Passed",Not met)))</f>
        <v>Passed</v>
      </c>
      <c r="F79" s="3" t="str">
        <f t="shared" si="17"/>
        <v>Passed</v>
      </c>
      <c r="G79" s="3" t="str">
        <f t="shared" si="18"/>
        <v>Passed</v>
      </c>
      <c r="H79" s="3" t="str">
        <f t="shared" si="19"/>
        <v>Not met</v>
      </c>
      <c r="I79" s="20">
        <f t="shared" si="24"/>
        <v>1</v>
      </c>
      <c r="J79" s="22"/>
      <c r="K79" s="22"/>
      <c r="L79" s="22"/>
      <c r="N79" s="1">
        <f>'3. Process Assessment 2014'!G225</f>
        <v>2</v>
      </c>
      <c r="O79" s="56">
        <f>O77</f>
        <v>1</v>
      </c>
      <c r="P79" s="53" t="str">
        <f t="shared" si="20"/>
        <v>Yes</v>
      </c>
      <c r="Q79" s="53" t="str">
        <f t="shared" si="21"/>
        <v>Yes</v>
      </c>
      <c r="R79" s="53" t="str">
        <f t="shared" si="22"/>
        <v>No</v>
      </c>
      <c r="S79" s="53" t="str">
        <f t="shared" si="23"/>
        <v>No</v>
      </c>
    </row>
    <row r="80" spans="1:19" ht="18" customHeight="1">
      <c r="A80" s="331"/>
      <c r="B80" s="25" t="str">
        <f>B77</f>
        <v>Yes</v>
      </c>
      <c r="C80" s="41">
        <f>C77</f>
        <v>1</v>
      </c>
      <c r="D80" s="34" t="str">
        <f>'3. Process Assessment 2014'!C228</f>
        <v>PR13.4</v>
      </c>
      <c r="E80" s="3" t="str">
        <f>IF(B80="No","Not in scope",IF(N80="Select…. ","Not answered",IF(N80&gt;=0,"Passed",Not met)))</f>
        <v>Passed</v>
      </c>
      <c r="F80" s="3" t="str">
        <f t="shared" si="17"/>
        <v>Passed</v>
      </c>
      <c r="G80" s="3" t="str">
        <f t="shared" si="18"/>
        <v>Not met</v>
      </c>
      <c r="H80" s="3" t="str">
        <f t="shared" si="19"/>
        <v>Not met</v>
      </c>
      <c r="I80" s="20">
        <f t="shared" si="24"/>
        <v>0</v>
      </c>
      <c r="J80" s="22"/>
      <c r="K80" s="22"/>
      <c r="L80" s="22"/>
      <c r="N80" s="1">
        <f>'3. Process Assessment 2014'!G228</f>
        <v>1</v>
      </c>
      <c r="O80" s="56">
        <f>O77</f>
        <v>1</v>
      </c>
      <c r="P80" s="53" t="str">
        <f t="shared" si="20"/>
        <v>Yes</v>
      </c>
      <c r="Q80" s="53" t="str">
        <f t="shared" si="21"/>
        <v>Yes</v>
      </c>
      <c r="R80" s="53" t="str">
        <f t="shared" si="22"/>
        <v>No</v>
      </c>
      <c r="S80" s="53" t="str">
        <f t="shared" si="23"/>
        <v>No</v>
      </c>
    </row>
    <row r="81" spans="1:19" ht="18" customHeight="1">
      <c r="A81" s="331"/>
      <c r="B81" s="25" t="str">
        <f>B77</f>
        <v>Yes</v>
      </c>
      <c r="C81" s="41">
        <f>C77</f>
        <v>1</v>
      </c>
      <c r="D81" s="34" t="str">
        <f>'3. Process Assessment 2014'!C231</f>
        <v>PR13.5</v>
      </c>
      <c r="E81" s="3" t="str">
        <f>IF(B81="No","Not in scope",IF(N81="Select…. ","Not answered",IF(N81&gt;=0,"Passed",Not met)))</f>
        <v>Passed</v>
      </c>
      <c r="F81" s="3" t="str">
        <f t="shared" si="17"/>
        <v>Passed</v>
      </c>
      <c r="G81" s="3" t="str">
        <f t="shared" si="18"/>
        <v>Not met</v>
      </c>
      <c r="H81" s="3" t="str">
        <f t="shared" si="19"/>
        <v>Not met</v>
      </c>
      <c r="I81" s="20">
        <f t="shared" si="24"/>
        <v>0</v>
      </c>
      <c r="J81" s="22"/>
      <c r="K81" s="22"/>
      <c r="L81" s="22"/>
      <c r="N81" s="1">
        <f>'3. Process Assessment 2014'!G231</f>
        <v>1</v>
      </c>
      <c r="O81" s="56">
        <f>O77</f>
        <v>1</v>
      </c>
      <c r="P81" s="53" t="str">
        <f t="shared" si="20"/>
        <v>Yes</v>
      </c>
      <c r="Q81" s="53" t="str">
        <f t="shared" si="21"/>
        <v>Yes</v>
      </c>
      <c r="R81" s="53" t="str">
        <f t="shared" si="22"/>
        <v>No</v>
      </c>
      <c r="S81" s="53" t="str">
        <f t="shared" si="23"/>
        <v>No</v>
      </c>
    </row>
    <row r="82" spans="1:19" ht="18" customHeight="1">
      <c r="A82" s="332"/>
      <c r="B82" s="37" t="str">
        <f>B77</f>
        <v>Yes</v>
      </c>
      <c r="C82" s="38">
        <f>C77</f>
        <v>1</v>
      </c>
      <c r="D82" s="34" t="str">
        <f>'3. Process Assessment 2014'!C234</f>
        <v>PR13.6</v>
      </c>
      <c r="E82" s="3" t="str">
        <f>IF(B82="No","Not in scope",IF(N82="Select…. ","Not answered",IF(N82&gt;=0,"Passed",Not met)))</f>
        <v>Passed</v>
      </c>
      <c r="F82" s="3" t="str">
        <f t="shared" si="17"/>
        <v>Passed</v>
      </c>
      <c r="G82" s="3" t="str">
        <f t="shared" si="18"/>
        <v>Not met</v>
      </c>
      <c r="H82" s="3" t="str">
        <f t="shared" si="19"/>
        <v>Not met</v>
      </c>
      <c r="I82" s="20">
        <f t="shared" si="24"/>
        <v>0</v>
      </c>
      <c r="J82" s="22"/>
      <c r="K82" s="22"/>
      <c r="L82" s="22"/>
      <c r="N82" s="1">
        <f>'3. Process Assessment 2014'!G234</f>
        <v>1</v>
      </c>
      <c r="O82" s="54">
        <f>O77</f>
        <v>1</v>
      </c>
      <c r="P82" s="53" t="str">
        <f t="shared" si="20"/>
        <v>Yes</v>
      </c>
      <c r="Q82" s="53" t="str">
        <f t="shared" si="21"/>
        <v>Yes</v>
      </c>
      <c r="R82" s="53" t="str">
        <f t="shared" si="22"/>
        <v>No</v>
      </c>
      <c r="S82" s="53" t="str">
        <f t="shared" si="23"/>
        <v>No</v>
      </c>
    </row>
    <row r="83" spans="1:19" ht="18" customHeight="1">
      <c r="A83" s="330" t="s">
        <v>204</v>
      </c>
      <c r="B83" s="42" t="str">
        <f>'2. Process scope &amp; goals'!D30</f>
        <v>Yes</v>
      </c>
      <c r="C83" s="43">
        <f>IF(O83="Select…. ","N/A",O83)</f>
        <v>2</v>
      </c>
      <c r="D83" s="34" t="str">
        <f>'3. Process Assessment 2014'!C237</f>
        <v>PR14.1</v>
      </c>
      <c r="E83" s="3" t="str">
        <f>IF(B83="No","Not in scope",IF(N83="Select…. ","Not answered",IF(N83&gt;=0,"Passed",Not met)))</f>
        <v>Passed</v>
      </c>
      <c r="F83" s="3" t="str">
        <f t="shared" si="17"/>
        <v>Passed</v>
      </c>
      <c r="G83" s="3" t="str">
        <f t="shared" si="18"/>
        <v>Passed</v>
      </c>
      <c r="H83" s="3" t="str">
        <f t="shared" si="19"/>
        <v>Not met</v>
      </c>
      <c r="I83" s="20">
        <f t="shared" si="24"/>
        <v>0</v>
      </c>
      <c r="J83" s="22"/>
      <c r="K83" s="22"/>
      <c r="L83" s="22"/>
      <c r="N83" s="1">
        <f>'3. Process Assessment 2014'!G237</f>
        <v>2</v>
      </c>
      <c r="O83" s="57">
        <f>'2. Process scope &amp; goals'!E30</f>
        <v>2</v>
      </c>
      <c r="P83" s="53" t="str">
        <f t="shared" si="20"/>
        <v>Yes</v>
      </c>
      <c r="Q83" s="53" t="str">
        <f t="shared" si="21"/>
        <v>Yes</v>
      </c>
      <c r="R83" s="53" t="str">
        <f t="shared" si="22"/>
        <v>Yes</v>
      </c>
      <c r="S83" s="53" t="str">
        <f t="shared" si="23"/>
        <v>No</v>
      </c>
    </row>
    <row r="84" spans="1:19" ht="18" customHeight="1">
      <c r="A84" s="331"/>
      <c r="B84" s="25" t="str">
        <f>B83</f>
        <v>Yes</v>
      </c>
      <c r="C84" s="41">
        <f>C83</f>
        <v>2</v>
      </c>
      <c r="D84" s="34" t="str">
        <f>'3. Process Assessment 2014'!C240</f>
        <v>PR14.2</v>
      </c>
      <c r="E84" s="3" t="str">
        <f>IF(B84="No","Not in scope",IF(N84="Select…. ","Not answered",IF(N84&gt;=0,"Passed",Not met)))</f>
        <v>Passed</v>
      </c>
      <c r="F84" s="3" t="str">
        <f t="shared" si="17"/>
        <v>Passed</v>
      </c>
      <c r="G84" s="3" t="str">
        <f t="shared" si="18"/>
        <v>Passed</v>
      </c>
      <c r="H84" s="3" t="str">
        <f t="shared" si="19"/>
        <v>Not met</v>
      </c>
      <c r="I84" s="20">
        <f t="shared" si="24"/>
        <v>0</v>
      </c>
      <c r="J84" s="22"/>
      <c r="K84" s="22"/>
      <c r="L84" s="22"/>
      <c r="N84" s="1">
        <f>'3. Process Assessment 2014'!G240</f>
        <v>2</v>
      </c>
      <c r="O84" s="56">
        <f>O83</f>
        <v>2</v>
      </c>
      <c r="P84" s="53" t="str">
        <f t="shared" si="20"/>
        <v>Yes</v>
      </c>
      <c r="Q84" s="53" t="str">
        <f t="shared" si="21"/>
        <v>Yes</v>
      </c>
      <c r="R84" s="53" t="str">
        <f t="shared" si="22"/>
        <v>Yes</v>
      </c>
      <c r="S84" s="53" t="str">
        <f t="shared" si="23"/>
        <v>No</v>
      </c>
    </row>
    <row r="85" spans="1:19" ht="18" customHeight="1">
      <c r="A85" s="332"/>
      <c r="B85" s="37" t="str">
        <f>B83</f>
        <v>Yes</v>
      </c>
      <c r="C85" s="38">
        <f>C83</f>
        <v>2</v>
      </c>
      <c r="D85" s="34" t="str">
        <f>'3. Process Assessment 2014'!C243</f>
        <v>PR14.3</v>
      </c>
      <c r="E85" s="3" t="str">
        <f>IF(B85="No","Not in scope",IF(N85="Select…. ","Not answered",IF(N85&gt;=0,"Passed",Not met)))</f>
        <v>Passed</v>
      </c>
      <c r="F85" s="3" t="str">
        <f t="shared" si="17"/>
        <v>Passed</v>
      </c>
      <c r="G85" s="3" t="str">
        <f t="shared" si="18"/>
        <v>Not met</v>
      </c>
      <c r="H85" s="3" t="str">
        <f t="shared" si="19"/>
        <v>Not met</v>
      </c>
      <c r="I85" s="20">
        <f t="shared" si="24"/>
        <v>-1</v>
      </c>
      <c r="J85" s="22"/>
      <c r="K85" s="22"/>
      <c r="L85" s="22"/>
      <c r="N85" s="1">
        <f>'3. Process Assessment 2014'!G243</f>
        <v>1</v>
      </c>
      <c r="O85" s="54">
        <f>O83</f>
        <v>2</v>
      </c>
      <c r="P85" s="53" t="str">
        <f t="shared" si="20"/>
        <v>Yes</v>
      </c>
      <c r="Q85" s="53" t="str">
        <f t="shared" si="21"/>
        <v>Yes</v>
      </c>
      <c r="R85" s="53" t="str">
        <f t="shared" si="22"/>
        <v>Yes</v>
      </c>
      <c r="S85" s="53" t="str">
        <f t="shared" si="23"/>
        <v>No</v>
      </c>
    </row>
    <row r="86" spans="1:19">
      <c r="A86" s="18"/>
      <c r="B86" s="19"/>
      <c r="C86" s="19"/>
      <c r="D86" s="20"/>
      <c r="E86" s="21"/>
      <c r="F86" s="21"/>
      <c r="G86" s="21"/>
      <c r="H86" s="21"/>
      <c r="I86" s="22"/>
      <c r="J86" s="22"/>
      <c r="K86" s="22"/>
      <c r="L86" s="22"/>
      <c r="O86" s="58"/>
      <c r="P86" s="58"/>
      <c r="Q86" s="58"/>
      <c r="R86" s="58"/>
      <c r="S86" s="58"/>
    </row>
    <row r="87" spans="1:19">
      <c r="A87" s="18"/>
      <c r="B87" s="19"/>
      <c r="C87" s="19"/>
      <c r="D87" s="20"/>
      <c r="E87" s="21"/>
      <c r="F87" s="21"/>
      <c r="G87" s="21"/>
      <c r="H87" s="21"/>
      <c r="I87" s="22"/>
      <c r="J87" s="22"/>
      <c r="K87" s="22"/>
      <c r="L87" s="22"/>
      <c r="O87" s="58"/>
      <c r="P87" s="58"/>
      <c r="Q87" s="58"/>
      <c r="R87" s="58"/>
      <c r="S87" s="58"/>
    </row>
    <row r="88" spans="1:19">
      <c r="L88" s="5"/>
      <c r="O88" s="58"/>
      <c r="P88" s="58"/>
      <c r="Q88" s="58"/>
      <c r="R88" s="58"/>
      <c r="S88" s="58"/>
    </row>
    <row r="89" spans="1:19">
      <c r="L89" s="5"/>
      <c r="O89" s="58"/>
      <c r="P89" s="58"/>
      <c r="Q89" s="58"/>
      <c r="R89" s="58"/>
      <c r="S89" s="58"/>
    </row>
    <row r="90" spans="1:19">
      <c r="O90" s="58"/>
      <c r="P90" s="58"/>
      <c r="Q90" s="58"/>
      <c r="R90" s="58"/>
      <c r="S90" s="58"/>
    </row>
    <row r="91" spans="1:19">
      <c r="O91" s="58"/>
      <c r="P91" s="58"/>
      <c r="Q91" s="58"/>
      <c r="R91" s="58"/>
      <c r="S91" s="58"/>
    </row>
    <row r="92" spans="1:19">
      <c r="O92" s="58"/>
      <c r="P92" s="58"/>
      <c r="Q92" s="58"/>
      <c r="R92" s="58"/>
      <c r="S92" s="58"/>
    </row>
    <row r="93" spans="1:19">
      <c r="O93" s="58"/>
      <c r="P93" s="58"/>
      <c r="Q93" s="58"/>
      <c r="R93" s="58"/>
      <c r="S93" s="58"/>
    </row>
    <row r="94" spans="1:19">
      <c r="O94" s="58"/>
      <c r="P94" s="58"/>
      <c r="Q94" s="58"/>
      <c r="R94" s="58"/>
      <c r="S94" s="58"/>
    </row>
  </sheetData>
  <customSheetViews>
    <customSheetView guid="{C2311F05-77FD-D34D-86A4-7FBBF36A3466}" hiddenColumns="1" topLeftCell="A14">
      <pageSetup paperSize="9" orientation="portrait" horizontalDpi="4294967292" verticalDpi="4294967292"/>
    </customSheetView>
    <customSheetView guid="{17F35089-4405-0B4C-944B-16B149D42C47}" hiddenColumns="1" topLeftCell="A14">
      <pageSetup paperSize="9" orientation="portrait" horizontalDpi="4294967292" verticalDpi="4294967292"/>
    </customSheetView>
  </customSheetViews>
  <mergeCells count="22">
    <mergeCell ref="B4:C4"/>
    <mergeCell ref="E4:H4"/>
    <mergeCell ref="C1:G1"/>
    <mergeCell ref="C2:G2"/>
    <mergeCell ref="A42:A47"/>
    <mergeCell ref="A6:A7"/>
    <mergeCell ref="A8:A9"/>
    <mergeCell ref="A11:A13"/>
    <mergeCell ref="A16:A17"/>
    <mergeCell ref="A18:A21"/>
    <mergeCell ref="A22:A28"/>
    <mergeCell ref="A29:A31"/>
    <mergeCell ref="A32:A34"/>
    <mergeCell ref="A35:A37"/>
    <mergeCell ref="A38:A41"/>
    <mergeCell ref="A83:A85"/>
    <mergeCell ref="A48:A51"/>
    <mergeCell ref="A52:A59"/>
    <mergeCell ref="A60:A63"/>
    <mergeCell ref="A64:A69"/>
    <mergeCell ref="A70:A76"/>
    <mergeCell ref="A77:A82"/>
  </mergeCells>
  <conditionalFormatting sqref="A6:A7">
    <cfRule type="expression" dxfId="12" priority="2">
      <formula>$B6="No"</formula>
    </cfRule>
  </conditionalFormatting>
  <conditionalFormatting sqref="E6:H85">
    <cfRule type="expression" dxfId="11" priority="52">
      <formula>AND(E6="Passed",P6="No")</formula>
    </cfRule>
    <cfRule type="expression" dxfId="10" priority="53">
      <formula>AND(E6="Not met",P6="No")</formula>
    </cfRule>
  </conditionalFormatting>
  <conditionalFormatting sqref="E6:H85">
    <cfRule type="expression" dxfId="9" priority="54">
      <formula>E6="Not in scope"</formula>
    </cfRule>
    <cfRule type="expression" dxfId="8" priority="55">
      <formula>AND(E6="Not answered",$B6="Yes")</formula>
    </cfRule>
    <cfRule type="expression" dxfId="7" priority="56">
      <formula>AND(E6="Passed",P6="Yes")</formula>
    </cfRule>
    <cfRule type="expression" dxfId="6" priority="57">
      <formula>AND(E6="Not met",P6="Yes")</formula>
    </cfRule>
  </conditionalFormatting>
  <pageMargins left="0.75" right="0.75" top="1" bottom="1" header="0.5" footer="0.5"/>
  <pageSetup paperSize="9" orientation="portrait" horizontalDpi="4294967292" verticalDpi="4294967292"/>
  <ignoredErrors>
    <ignoredError sqref="B8:C8 C7 C9 C17 B18 C48" formula="1"/>
  </ignoredErrors>
  <drawing r:id="rId1"/>
  <extLst>
    <ext xmlns:x14="http://schemas.microsoft.com/office/spreadsheetml/2009/9/main" uri="{78C0D931-6437-407d-A8EE-F0AAD7539E65}">
      <x14:conditionalFormattings>
        <x14:conditionalFormatting xmlns:xm="http://schemas.microsoft.com/office/excel/2006/main">
          <x14:cfRule type="iconSet" priority="1" id="{6BE1BC7F-159C-D24D-88CF-C4A34B341C97}">
            <x14:iconSet iconSet="3Symbols2" showValue="0" custom="1">
              <x14:cfvo type="percent">
                <xm:f>0</xm:f>
              </x14:cfvo>
              <x14:cfvo type="num">
                <xm:f>-5</xm:f>
              </x14:cfvo>
              <x14:cfvo type="num">
                <xm:f>0</xm:f>
              </x14:cfvo>
              <x14:cfIcon iconSet="NoIcons" iconId="0"/>
              <x14:cfIcon iconSet="3Symbols2" iconId="0"/>
              <x14:cfIcon iconSet="3Symbols2" iconId="2"/>
            </x14:iconSet>
          </x14:cfRule>
          <xm:sqref>I6:I85</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 sqref="B1"/>
    </sheetView>
  </sheetViews>
  <sheetFormatPr baseColWidth="10" defaultColWidth="11" defaultRowHeight="15" x14ac:dyDescent="0"/>
  <cols>
    <col min="2" max="2" width="26.33203125" customWidth="1"/>
  </cols>
  <sheetData>
    <row r="1" spans="1:2">
      <c r="A1" t="s">
        <v>17</v>
      </c>
      <c r="B1" t="s">
        <v>110</v>
      </c>
    </row>
    <row r="2" spans="1:2">
      <c r="B2">
        <v>0</v>
      </c>
    </row>
    <row r="3" spans="1:2">
      <c r="B3">
        <v>1</v>
      </c>
    </row>
    <row r="4" spans="1:2">
      <c r="B4">
        <v>2</v>
      </c>
    </row>
    <row r="5" spans="1:2">
      <c r="B5">
        <v>3</v>
      </c>
    </row>
    <row r="7" spans="1:2">
      <c r="B7" t="s">
        <v>378</v>
      </c>
    </row>
    <row r="8" spans="1:2">
      <c r="B8" t="s">
        <v>379</v>
      </c>
    </row>
  </sheetData>
  <customSheetViews>
    <customSheetView guid="{C2311F05-77FD-D34D-86A4-7FBBF36A3466}" state="hidden">
      <selection activeCell="B1" sqref="B1"/>
      <pageSetup paperSize="9" orientation="portrait" horizontalDpi="4294967292" verticalDpi="4294967292"/>
    </customSheetView>
    <customSheetView guid="{17F35089-4405-0B4C-944B-16B149D42C47}" state="hidden">
      <selection activeCell="B1" sqref="B1"/>
      <pageSetup paperSize="9" orientation="portrait" horizontalDpi="4294967292" verticalDpi="4294967292"/>
    </customSheetView>
  </customSheetView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7"/>
  <sheetViews>
    <sheetView topLeftCell="D1" workbookViewId="0">
      <selection activeCell="H1" sqref="H1:H1048576"/>
    </sheetView>
  </sheetViews>
  <sheetFormatPr baseColWidth="10" defaultColWidth="11" defaultRowHeight="15" x14ac:dyDescent="0"/>
  <cols>
    <col min="1" max="1" width="9" style="230" customWidth="1"/>
    <col min="2" max="2" width="15.33203125" style="231" customWidth="1"/>
    <col min="3" max="3" width="13.6640625" style="232" customWidth="1"/>
    <col min="4" max="4" width="20" style="231" customWidth="1"/>
    <col min="5" max="5" width="15.5" style="233" customWidth="1"/>
    <col min="6" max="6" width="65" style="231" customWidth="1"/>
    <col min="7" max="7" width="16.33203125" style="234" customWidth="1"/>
    <col min="8" max="10" width="34.5" style="234" customWidth="1"/>
    <col min="11" max="16384" width="11" style="186"/>
  </cols>
  <sheetData>
    <row r="1" spans="1:11" s="169" customFormat="1" ht="64">
      <c r="A1" s="164" t="str">
        <f>C33</f>
        <v>PR3.3</v>
      </c>
      <c r="B1" s="165" t="s">
        <v>557</v>
      </c>
      <c r="C1" s="165" t="s">
        <v>558</v>
      </c>
      <c r="D1" s="165" t="s">
        <v>559</v>
      </c>
      <c r="E1" s="166" t="s">
        <v>0</v>
      </c>
      <c r="F1" s="165" t="s">
        <v>560</v>
      </c>
      <c r="G1" s="167" t="s">
        <v>561</v>
      </c>
      <c r="H1" s="167" t="s">
        <v>562</v>
      </c>
      <c r="I1" s="167" t="s">
        <v>563</v>
      </c>
      <c r="J1" s="167" t="s">
        <v>564</v>
      </c>
      <c r="K1" s="168"/>
    </row>
    <row r="2" spans="1:11" s="169" customFormat="1" ht="30">
      <c r="A2" s="371"/>
      <c r="B2" s="374" t="s">
        <v>565</v>
      </c>
      <c r="C2" s="170"/>
      <c r="D2" s="171" t="s">
        <v>566</v>
      </c>
      <c r="E2" s="172" t="s">
        <v>567</v>
      </c>
      <c r="F2" s="171" t="s">
        <v>568</v>
      </c>
      <c r="G2" s="173">
        <v>0</v>
      </c>
      <c r="H2" s="174"/>
      <c r="I2" s="174"/>
      <c r="J2" s="174"/>
      <c r="K2" s="168"/>
    </row>
    <row r="3" spans="1:11" s="178" customFormat="1" ht="30">
      <c r="A3" s="372"/>
      <c r="B3" s="375"/>
      <c r="C3" s="175"/>
      <c r="D3" s="176"/>
      <c r="E3" s="172" t="s">
        <v>14</v>
      </c>
      <c r="F3" s="171" t="s">
        <v>569</v>
      </c>
      <c r="G3" s="173">
        <v>1</v>
      </c>
      <c r="H3" s="174"/>
      <c r="I3" s="174"/>
      <c r="J3" s="174"/>
      <c r="K3" s="177"/>
    </row>
    <row r="4" spans="1:11" s="178" customFormat="1" ht="45">
      <c r="A4" s="372"/>
      <c r="B4" s="375"/>
      <c r="C4" s="175"/>
      <c r="D4" s="176"/>
      <c r="E4" s="172" t="s">
        <v>15</v>
      </c>
      <c r="F4" s="171" t="s">
        <v>570</v>
      </c>
      <c r="G4" s="173">
        <v>2</v>
      </c>
      <c r="H4" s="174"/>
      <c r="I4" s="174"/>
      <c r="J4" s="174"/>
      <c r="K4" s="177"/>
    </row>
    <row r="5" spans="1:11" s="178" customFormat="1" ht="45">
      <c r="A5" s="373"/>
      <c r="B5" s="376"/>
      <c r="C5" s="179"/>
      <c r="D5" s="176"/>
      <c r="E5" s="172" t="s">
        <v>16</v>
      </c>
      <c r="F5" s="171" t="s">
        <v>571</v>
      </c>
      <c r="G5" s="173">
        <v>3</v>
      </c>
      <c r="H5" s="174"/>
      <c r="I5" s="174"/>
      <c r="J5" s="174"/>
      <c r="K5" s="177"/>
    </row>
    <row r="6" spans="1:11" s="178" customFormat="1" ht="108">
      <c r="A6" s="357"/>
      <c r="B6" s="180" t="s">
        <v>12</v>
      </c>
      <c r="C6" s="181" t="s">
        <v>42</v>
      </c>
      <c r="D6" s="182" t="s">
        <v>572</v>
      </c>
      <c r="E6" s="183" t="s">
        <v>14</v>
      </c>
      <c r="F6" s="184" t="s">
        <v>573</v>
      </c>
      <c r="G6" s="354">
        <v>2</v>
      </c>
      <c r="H6" s="354" t="s">
        <v>574</v>
      </c>
      <c r="I6" s="185"/>
      <c r="J6" s="354"/>
      <c r="K6" s="186"/>
    </row>
    <row r="7" spans="1:11" s="178" customFormat="1" ht="45">
      <c r="A7" s="358"/>
      <c r="B7" s="187"/>
      <c r="C7" s="188"/>
      <c r="D7" s="182"/>
      <c r="E7" s="183" t="s">
        <v>15</v>
      </c>
      <c r="F7" s="184" t="s">
        <v>575</v>
      </c>
      <c r="G7" s="355"/>
      <c r="H7" s="355"/>
      <c r="I7" s="189"/>
      <c r="J7" s="355"/>
      <c r="K7" s="186"/>
    </row>
    <row r="8" spans="1:11" s="178" customFormat="1" ht="45">
      <c r="A8" s="358"/>
      <c r="B8" s="187"/>
      <c r="C8" s="188"/>
      <c r="D8" s="182"/>
      <c r="E8" s="183" t="s">
        <v>16</v>
      </c>
      <c r="F8" s="184" t="s">
        <v>576</v>
      </c>
      <c r="G8" s="356"/>
      <c r="H8" s="356"/>
      <c r="I8" s="190"/>
      <c r="J8" s="356"/>
      <c r="K8" s="186"/>
    </row>
    <row r="9" spans="1:11" s="178" customFormat="1" ht="180">
      <c r="A9" s="358"/>
      <c r="B9" s="187"/>
      <c r="C9" s="188" t="s">
        <v>43</v>
      </c>
      <c r="D9" s="191" t="s">
        <v>577</v>
      </c>
      <c r="E9" s="192" t="s">
        <v>14</v>
      </c>
      <c r="F9" s="184" t="s">
        <v>578</v>
      </c>
      <c r="G9" s="354">
        <v>2</v>
      </c>
      <c r="H9" s="354" t="s">
        <v>579</v>
      </c>
      <c r="I9" s="185"/>
      <c r="J9" s="354"/>
      <c r="K9" s="186"/>
    </row>
    <row r="10" spans="1:11" s="178" customFormat="1" ht="60">
      <c r="A10" s="358"/>
      <c r="B10" s="187"/>
      <c r="C10" s="188"/>
      <c r="D10" s="191"/>
      <c r="E10" s="192" t="s">
        <v>15</v>
      </c>
      <c r="F10" s="184" t="s">
        <v>580</v>
      </c>
      <c r="G10" s="355"/>
      <c r="H10" s="355"/>
      <c r="I10" s="189"/>
      <c r="J10" s="355"/>
      <c r="K10" s="186"/>
    </row>
    <row r="11" spans="1:11" s="178" customFormat="1" ht="30">
      <c r="A11" s="359"/>
      <c r="B11" s="193"/>
      <c r="C11" s="194"/>
      <c r="D11" s="191"/>
      <c r="E11" s="192" t="s">
        <v>16</v>
      </c>
      <c r="F11" s="184" t="s">
        <v>581</v>
      </c>
      <c r="G11" s="356"/>
      <c r="H11" s="356"/>
      <c r="I11" s="190"/>
      <c r="J11" s="356"/>
      <c r="K11" s="186"/>
    </row>
    <row r="12" spans="1:11" s="178" customFormat="1" ht="90">
      <c r="A12" s="363"/>
      <c r="B12" s="365" t="s">
        <v>1</v>
      </c>
      <c r="C12" s="195" t="s">
        <v>44</v>
      </c>
      <c r="D12" s="196" t="s">
        <v>582</v>
      </c>
      <c r="E12" s="197" t="s">
        <v>14</v>
      </c>
      <c r="F12" s="198" t="s">
        <v>583</v>
      </c>
      <c r="G12" s="338">
        <v>1</v>
      </c>
      <c r="H12" s="338" t="s">
        <v>584</v>
      </c>
      <c r="I12" s="199"/>
      <c r="J12" s="338" t="s">
        <v>585</v>
      </c>
      <c r="K12" s="186"/>
    </row>
    <row r="13" spans="1:11" s="178" customFormat="1" ht="90">
      <c r="A13" s="353"/>
      <c r="B13" s="366"/>
      <c r="C13" s="200"/>
      <c r="D13" s="196"/>
      <c r="E13" s="197" t="s">
        <v>15</v>
      </c>
      <c r="F13" s="198" t="s">
        <v>586</v>
      </c>
      <c r="G13" s="339"/>
      <c r="H13" s="339"/>
      <c r="I13" s="201"/>
      <c r="J13" s="339"/>
      <c r="K13" s="186"/>
    </row>
    <row r="14" spans="1:11" s="178" customFormat="1" ht="60">
      <c r="A14" s="353"/>
      <c r="B14" s="366"/>
      <c r="C14" s="200"/>
      <c r="D14" s="196"/>
      <c r="E14" s="197" t="s">
        <v>16</v>
      </c>
      <c r="F14" s="198" t="s">
        <v>587</v>
      </c>
      <c r="G14" s="340"/>
      <c r="H14" s="340"/>
      <c r="I14" s="202"/>
      <c r="J14" s="340"/>
      <c r="K14" s="186"/>
    </row>
    <row r="15" spans="1:11" ht="30">
      <c r="A15" s="353"/>
      <c r="B15" s="366"/>
      <c r="C15" s="200" t="s">
        <v>45</v>
      </c>
      <c r="D15" s="196" t="s">
        <v>13</v>
      </c>
      <c r="E15" s="197" t="s">
        <v>14</v>
      </c>
      <c r="F15" s="198" t="s">
        <v>588</v>
      </c>
      <c r="G15" s="338">
        <v>2</v>
      </c>
      <c r="H15" s="338" t="s">
        <v>589</v>
      </c>
      <c r="I15" s="199"/>
      <c r="J15" s="338"/>
    </row>
    <row r="16" spans="1:11" ht="45">
      <c r="A16" s="353"/>
      <c r="B16" s="366"/>
      <c r="C16" s="200"/>
      <c r="D16" s="196"/>
      <c r="E16" s="197" t="s">
        <v>15</v>
      </c>
      <c r="F16" s="198" t="s">
        <v>590</v>
      </c>
      <c r="G16" s="339"/>
      <c r="H16" s="339"/>
      <c r="I16" s="201"/>
      <c r="J16" s="339"/>
    </row>
    <row r="17" spans="1:10" ht="30">
      <c r="A17" s="353"/>
      <c r="B17" s="366"/>
      <c r="C17" s="200"/>
      <c r="D17" s="196"/>
      <c r="E17" s="197" t="s">
        <v>16</v>
      </c>
      <c r="F17" s="198" t="s">
        <v>591</v>
      </c>
      <c r="G17" s="340"/>
      <c r="H17" s="340"/>
      <c r="I17" s="202"/>
      <c r="J17" s="340"/>
    </row>
    <row r="18" spans="1:10" ht="45">
      <c r="A18" s="353"/>
      <c r="B18" s="366"/>
      <c r="C18" s="200" t="s">
        <v>47</v>
      </c>
      <c r="D18" s="196" t="s">
        <v>592</v>
      </c>
      <c r="E18" s="197" t="s">
        <v>14</v>
      </c>
      <c r="F18" s="198" t="s">
        <v>593</v>
      </c>
      <c r="G18" s="338">
        <v>2</v>
      </c>
      <c r="H18" s="338" t="s">
        <v>594</v>
      </c>
      <c r="I18" s="199"/>
      <c r="J18" s="338"/>
    </row>
    <row r="19" spans="1:10" ht="30">
      <c r="A19" s="353"/>
      <c r="B19" s="366"/>
      <c r="C19" s="200"/>
      <c r="D19" s="196"/>
      <c r="E19" s="197" t="s">
        <v>15</v>
      </c>
      <c r="F19" s="198" t="s">
        <v>595</v>
      </c>
      <c r="G19" s="339"/>
      <c r="H19" s="339"/>
      <c r="I19" s="201"/>
      <c r="J19" s="339"/>
    </row>
    <row r="20" spans="1:10" ht="30">
      <c r="A20" s="353"/>
      <c r="B20" s="366"/>
      <c r="C20" s="200"/>
      <c r="D20" s="196"/>
      <c r="E20" s="197" t="s">
        <v>16</v>
      </c>
      <c r="F20" s="198" t="s">
        <v>596</v>
      </c>
      <c r="G20" s="340"/>
      <c r="H20" s="340"/>
      <c r="I20" s="202"/>
      <c r="J20" s="340"/>
    </row>
    <row r="21" spans="1:10" ht="45">
      <c r="A21" s="353"/>
      <c r="B21" s="366"/>
      <c r="C21" s="200" t="s">
        <v>48</v>
      </c>
      <c r="D21" s="196" t="s">
        <v>597</v>
      </c>
      <c r="E21" s="197" t="s">
        <v>14</v>
      </c>
      <c r="F21" s="198" t="s">
        <v>598</v>
      </c>
      <c r="G21" s="338">
        <v>2</v>
      </c>
      <c r="H21" s="338" t="s">
        <v>599</v>
      </c>
      <c r="I21" s="199"/>
      <c r="J21" s="338"/>
    </row>
    <row r="22" spans="1:10" ht="30">
      <c r="A22" s="353"/>
      <c r="B22" s="366"/>
      <c r="C22" s="200"/>
      <c r="D22" s="196"/>
      <c r="E22" s="197" t="s">
        <v>15</v>
      </c>
      <c r="F22" s="198" t="s">
        <v>600</v>
      </c>
      <c r="G22" s="339"/>
      <c r="H22" s="339"/>
      <c r="I22" s="201"/>
      <c r="J22" s="339"/>
    </row>
    <row r="23" spans="1:10" ht="30">
      <c r="A23" s="353"/>
      <c r="B23" s="366"/>
      <c r="C23" s="200"/>
      <c r="D23" s="196"/>
      <c r="E23" s="197" t="s">
        <v>16</v>
      </c>
      <c r="F23" s="198" t="s">
        <v>601</v>
      </c>
      <c r="G23" s="340"/>
      <c r="H23" s="340"/>
      <c r="I23" s="202"/>
      <c r="J23" s="340"/>
    </row>
    <row r="24" spans="1:10" ht="90">
      <c r="A24" s="353"/>
      <c r="B24" s="366"/>
      <c r="C24" s="200" t="s">
        <v>49</v>
      </c>
      <c r="D24" s="196" t="s">
        <v>602</v>
      </c>
      <c r="E24" s="197" t="s">
        <v>14</v>
      </c>
      <c r="F24" s="198" t="s">
        <v>603</v>
      </c>
      <c r="G24" s="338">
        <v>3</v>
      </c>
      <c r="H24" s="338" t="s">
        <v>604</v>
      </c>
      <c r="I24" s="199"/>
      <c r="J24" s="338" t="s">
        <v>605</v>
      </c>
    </row>
    <row r="25" spans="1:10" ht="60">
      <c r="A25" s="353"/>
      <c r="B25" s="366"/>
      <c r="C25" s="200"/>
      <c r="D25" s="196"/>
      <c r="E25" s="197" t="s">
        <v>15</v>
      </c>
      <c r="F25" s="198" t="s">
        <v>606</v>
      </c>
      <c r="G25" s="339"/>
      <c r="H25" s="339"/>
      <c r="I25" s="201"/>
      <c r="J25" s="339"/>
    </row>
    <row r="26" spans="1:10" ht="30">
      <c r="A26" s="364"/>
      <c r="B26" s="367"/>
      <c r="C26" s="203"/>
      <c r="D26" s="196"/>
      <c r="E26" s="197" t="s">
        <v>16</v>
      </c>
      <c r="F26" s="198" t="s">
        <v>607</v>
      </c>
      <c r="G26" s="340"/>
      <c r="H26" s="340"/>
      <c r="I26" s="202"/>
      <c r="J26" s="340"/>
    </row>
    <row r="27" spans="1:10" ht="45">
      <c r="A27" s="357"/>
      <c r="B27" s="360" t="s">
        <v>2</v>
      </c>
      <c r="C27" s="181" t="s">
        <v>50</v>
      </c>
      <c r="D27" s="191" t="s">
        <v>608</v>
      </c>
      <c r="E27" s="192" t="s">
        <v>14</v>
      </c>
      <c r="F27" s="184" t="s">
        <v>609</v>
      </c>
      <c r="G27" s="354">
        <v>2</v>
      </c>
      <c r="H27" s="354" t="s">
        <v>610</v>
      </c>
      <c r="I27" s="185"/>
      <c r="J27" s="354"/>
    </row>
    <row r="28" spans="1:10" ht="45">
      <c r="A28" s="358"/>
      <c r="B28" s="361"/>
      <c r="C28" s="188"/>
      <c r="D28" s="191"/>
      <c r="E28" s="192" t="s">
        <v>15</v>
      </c>
      <c r="F28" s="184" t="s">
        <v>611</v>
      </c>
      <c r="G28" s="355">
        <v>2</v>
      </c>
      <c r="H28" s="355" t="s">
        <v>612</v>
      </c>
      <c r="I28" s="189"/>
      <c r="J28" s="355"/>
    </row>
    <row r="29" spans="1:10" ht="30">
      <c r="A29" s="358"/>
      <c r="B29" s="361"/>
      <c r="C29" s="188"/>
      <c r="D29" s="191"/>
      <c r="E29" s="192" t="s">
        <v>16</v>
      </c>
      <c r="F29" s="184" t="s">
        <v>613</v>
      </c>
      <c r="G29" s="356"/>
      <c r="H29" s="356"/>
      <c r="I29" s="190"/>
      <c r="J29" s="356"/>
    </row>
    <row r="30" spans="1:10" ht="90">
      <c r="A30" s="358"/>
      <c r="B30" s="361"/>
      <c r="C30" s="188" t="s">
        <v>51</v>
      </c>
      <c r="D30" s="191" t="s">
        <v>614</v>
      </c>
      <c r="E30" s="192" t="s">
        <v>14</v>
      </c>
      <c r="F30" s="184" t="s">
        <v>615</v>
      </c>
      <c r="G30" s="354">
        <v>1</v>
      </c>
      <c r="H30" s="354" t="s">
        <v>616</v>
      </c>
      <c r="I30" s="185"/>
      <c r="J30" s="354"/>
    </row>
    <row r="31" spans="1:10" ht="30">
      <c r="A31" s="358"/>
      <c r="B31" s="361"/>
      <c r="C31" s="188"/>
      <c r="D31" s="191"/>
      <c r="E31" s="192" t="s">
        <v>15</v>
      </c>
      <c r="F31" s="184" t="s">
        <v>617</v>
      </c>
      <c r="G31" s="355">
        <v>1</v>
      </c>
      <c r="H31" s="355" t="s">
        <v>616</v>
      </c>
      <c r="I31" s="189"/>
      <c r="J31" s="355"/>
    </row>
    <row r="32" spans="1:10" ht="30">
      <c r="A32" s="358"/>
      <c r="B32" s="361"/>
      <c r="C32" s="188"/>
      <c r="D32" s="191"/>
      <c r="E32" s="192" t="s">
        <v>16</v>
      </c>
      <c r="F32" s="184" t="s">
        <v>618</v>
      </c>
      <c r="G32" s="356"/>
      <c r="H32" s="356"/>
      <c r="I32" s="190"/>
      <c r="J32" s="356"/>
    </row>
    <row r="33" spans="1:10" ht="140">
      <c r="A33" s="358"/>
      <c r="B33" s="361"/>
      <c r="C33" s="188" t="s">
        <v>46</v>
      </c>
      <c r="D33" s="191" t="s">
        <v>619</v>
      </c>
      <c r="E33" s="192" t="s">
        <v>14</v>
      </c>
      <c r="F33" s="184" t="s">
        <v>620</v>
      </c>
      <c r="G33" s="354">
        <v>1</v>
      </c>
      <c r="H33" s="354" t="s">
        <v>621</v>
      </c>
      <c r="I33" s="185"/>
      <c r="J33" s="354"/>
    </row>
    <row r="34" spans="1:10" ht="45">
      <c r="A34" s="358"/>
      <c r="B34" s="361"/>
      <c r="C34" s="188"/>
      <c r="D34" s="191"/>
      <c r="E34" s="192" t="s">
        <v>15</v>
      </c>
      <c r="F34" s="184" t="s">
        <v>622</v>
      </c>
      <c r="G34" s="355">
        <v>1</v>
      </c>
      <c r="H34" s="355" t="s">
        <v>621</v>
      </c>
      <c r="I34" s="189"/>
      <c r="J34" s="355"/>
    </row>
    <row r="35" spans="1:10" ht="45">
      <c r="A35" s="359"/>
      <c r="B35" s="362"/>
      <c r="C35" s="194"/>
      <c r="D35" s="191"/>
      <c r="E35" s="192" t="s">
        <v>16</v>
      </c>
      <c r="F35" s="184" t="s">
        <v>623</v>
      </c>
      <c r="G35" s="356"/>
      <c r="H35" s="356"/>
      <c r="I35" s="190"/>
      <c r="J35" s="356"/>
    </row>
    <row r="36" spans="1:10" s="208" customFormat="1" ht="75">
      <c r="A36" s="341"/>
      <c r="B36" s="344" t="s">
        <v>624</v>
      </c>
      <c r="C36" s="204" t="s">
        <v>52</v>
      </c>
      <c r="D36" s="205" t="s">
        <v>625</v>
      </c>
      <c r="E36" s="206" t="s">
        <v>14</v>
      </c>
      <c r="F36" s="205"/>
      <c r="G36" s="207"/>
      <c r="H36" s="207"/>
      <c r="I36" s="207"/>
      <c r="J36" s="207"/>
    </row>
    <row r="37" spans="1:10" s="208" customFormat="1" ht="18">
      <c r="A37" s="342"/>
      <c r="B37" s="345"/>
      <c r="C37" s="209"/>
      <c r="D37" s="205"/>
      <c r="E37" s="206" t="s">
        <v>15</v>
      </c>
      <c r="F37" s="205"/>
      <c r="G37" s="207"/>
      <c r="H37" s="207"/>
      <c r="I37" s="207"/>
      <c r="J37" s="207"/>
    </row>
    <row r="38" spans="1:10" s="208" customFormat="1" ht="18">
      <c r="A38" s="342"/>
      <c r="B38" s="345"/>
      <c r="C38" s="209"/>
      <c r="D38" s="205"/>
      <c r="E38" s="206" t="s">
        <v>16</v>
      </c>
      <c r="F38" s="205"/>
      <c r="G38" s="207"/>
      <c r="H38" s="207"/>
      <c r="I38" s="207"/>
      <c r="J38" s="207"/>
    </row>
    <row r="39" spans="1:10" s="208" customFormat="1" ht="105">
      <c r="A39" s="342"/>
      <c r="B39" s="345"/>
      <c r="C39" s="209" t="s">
        <v>53</v>
      </c>
      <c r="D39" s="205" t="s">
        <v>626</v>
      </c>
      <c r="E39" s="206" t="s">
        <v>14</v>
      </c>
      <c r="F39" s="205"/>
      <c r="G39" s="207"/>
      <c r="H39" s="207"/>
      <c r="I39" s="207"/>
      <c r="J39" s="207"/>
    </row>
    <row r="40" spans="1:10" s="208" customFormat="1" ht="18">
      <c r="A40" s="342"/>
      <c r="B40" s="345"/>
      <c r="C40" s="209"/>
      <c r="D40" s="205"/>
      <c r="E40" s="206" t="s">
        <v>15</v>
      </c>
      <c r="F40" s="205"/>
      <c r="G40" s="207"/>
      <c r="H40" s="207"/>
      <c r="I40" s="207"/>
      <c r="J40" s="207"/>
    </row>
    <row r="41" spans="1:10" s="208" customFormat="1" ht="18">
      <c r="A41" s="342"/>
      <c r="B41" s="345"/>
      <c r="C41" s="209"/>
      <c r="D41" s="205"/>
      <c r="E41" s="206" t="s">
        <v>16</v>
      </c>
      <c r="F41" s="205"/>
      <c r="G41" s="207"/>
      <c r="H41" s="207"/>
      <c r="I41" s="207"/>
      <c r="J41" s="207"/>
    </row>
    <row r="42" spans="1:10" s="208" customFormat="1" ht="45">
      <c r="A42" s="342"/>
      <c r="B42" s="345"/>
      <c r="C42" s="209" t="s">
        <v>54</v>
      </c>
      <c r="D42" s="205" t="s">
        <v>627</v>
      </c>
      <c r="E42" s="206" t="s">
        <v>14</v>
      </c>
      <c r="F42" s="205"/>
      <c r="G42" s="207"/>
      <c r="H42" s="207"/>
      <c r="I42" s="207"/>
      <c r="J42" s="207"/>
    </row>
    <row r="43" spans="1:10" s="208" customFormat="1" ht="18">
      <c r="A43" s="342"/>
      <c r="B43" s="345"/>
      <c r="C43" s="209"/>
      <c r="D43" s="205"/>
      <c r="E43" s="206" t="s">
        <v>15</v>
      </c>
      <c r="F43" s="205"/>
      <c r="G43" s="207"/>
      <c r="H43" s="207"/>
      <c r="I43" s="207"/>
      <c r="J43" s="207"/>
    </row>
    <row r="44" spans="1:10" s="208" customFormat="1" ht="18">
      <c r="A44" s="343"/>
      <c r="B44" s="346"/>
      <c r="C44" s="210"/>
      <c r="D44" s="205"/>
      <c r="E44" s="206" t="s">
        <v>16</v>
      </c>
      <c r="F44" s="205"/>
      <c r="G44" s="207"/>
      <c r="H44" s="207"/>
      <c r="I44" s="207"/>
      <c r="J44" s="207"/>
    </row>
    <row r="45" spans="1:10" s="208" customFormat="1" ht="75">
      <c r="A45" s="347"/>
      <c r="B45" s="350" t="s">
        <v>3</v>
      </c>
      <c r="C45" s="211" t="s">
        <v>55</v>
      </c>
      <c r="D45" s="212" t="s">
        <v>18</v>
      </c>
      <c r="E45" s="213" t="s">
        <v>14</v>
      </c>
      <c r="F45" s="212"/>
      <c r="G45" s="214"/>
      <c r="H45" s="214"/>
      <c r="I45" s="214"/>
      <c r="J45" s="214"/>
    </row>
    <row r="46" spans="1:10" s="208" customFormat="1" ht="18">
      <c r="A46" s="348"/>
      <c r="B46" s="351"/>
      <c r="C46" s="215"/>
      <c r="D46" s="212"/>
      <c r="E46" s="213" t="s">
        <v>15</v>
      </c>
      <c r="F46" s="212"/>
      <c r="G46" s="214"/>
      <c r="H46" s="214"/>
      <c r="I46" s="214"/>
      <c r="J46" s="214"/>
    </row>
    <row r="47" spans="1:10" s="208" customFormat="1" ht="18">
      <c r="A47" s="348"/>
      <c r="B47" s="351"/>
      <c r="C47" s="215"/>
      <c r="D47" s="212"/>
      <c r="E47" s="213" t="s">
        <v>16</v>
      </c>
      <c r="F47" s="212"/>
      <c r="G47" s="214"/>
      <c r="H47" s="214"/>
      <c r="I47" s="214"/>
      <c r="J47" s="214"/>
    </row>
    <row r="48" spans="1:10" s="208" customFormat="1" ht="30">
      <c r="A48" s="348"/>
      <c r="B48" s="351"/>
      <c r="C48" s="215" t="s">
        <v>56</v>
      </c>
      <c r="D48" s="212" t="s">
        <v>628</v>
      </c>
      <c r="E48" s="213" t="s">
        <v>14</v>
      </c>
      <c r="F48" s="212"/>
      <c r="G48" s="214"/>
      <c r="H48" s="214"/>
      <c r="I48" s="214"/>
      <c r="J48" s="214"/>
    </row>
    <row r="49" spans="1:10" s="208" customFormat="1" ht="18">
      <c r="A49" s="348"/>
      <c r="B49" s="351"/>
      <c r="C49" s="215"/>
      <c r="D49" s="212"/>
      <c r="E49" s="213" t="s">
        <v>15</v>
      </c>
      <c r="F49" s="212"/>
      <c r="G49" s="214"/>
      <c r="H49" s="214"/>
      <c r="I49" s="214"/>
      <c r="J49" s="214"/>
    </row>
    <row r="50" spans="1:10" s="208" customFormat="1" ht="18">
      <c r="A50" s="348"/>
      <c r="B50" s="351"/>
      <c r="C50" s="215"/>
      <c r="D50" s="212"/>
      <c r="E50" s="213" t="s">
        <v>16</v>
      </c>
      <c r="F50" s="212"/>
      <c r="G50" s="214"/>
      <c r="H50" s="214"/>
      <c r="I50" s="214"/>
      <c r="J50" s="214"/>
    </row>
    <row r="51" spans="1:10" s="208" customFormat="1" ht="56">
      <c r="A51" s="348"/>
      <c r="B51" s="351"/>
      <c r="C51" s="215" t="s">
        <v>57</v>
      </c>
      <c r="D51" s="212" t="s">
        <v>629</v>
      </c>
      <c r="E51" s="213" t="s">
        <v>14</v>
      </c>
      <c r="F51" s="212"/>
      <c r="G51" s="214"/>
      <c r="H51" s="214"/>
      <c r="I51" s="214"/>
      <c r="J51" s="214"/>
    </row>
    <row r="52" spans="1:10" s="208" customFormat="1" ht="18">
      <c r="A52" s="348"/>
      <c r="B52" s="351"/>
      <c r="C52" s="215"/>
      <c r="D52" s="212"/>
      <c r="E52" s="213" t="s">
        <v>15</v>
      </c>
      <c r="F52" s="212"/>
      <c r="G52" s="214"/>
      <c r="H52" s="214"/>
      <c r="I52" s="214"/>
      <c r="J52" s="214"/>
    </row>
    <row r="53" spans="1:10" s="208" customFormat="1" ht="18">
      <c r="A53" s="349"/>
      <c r="B53" s="352"/>
      <c r="C53" s="216"/>
      <c r="D53" s="212"/>
      <c r="E53" s="213" t="s">
        <v>16</v>
      </c>
      <c r="F53" s="212"/>
      <c r="G53" s="214"/>
      <c r="H53" s="214"/>
      <c r="I53" s="214"/>
      <c r="J53" s="214"/>
    </row>
    <row r="54" spans="1:10" s="208" customFormat="1" ht="45">
      <c r="A54" s="341"/>
      <c r="B54" s="344" t="s">
        <v>4</v>
      </c>
      <c r="C54" s="204" t="s">
        <v>58</v>
      </c>
      <c r="D54" s="205" t="s">
        <v>630</v>
      </c>
      <c r="E54" s="206" t="s">
        <v>14</v>
      </c>
      <c r="F54" s="205"/>
      <c r="G54" s="207"/>
      <c r="H54" s="207"/>
      <c r="I54" s="207"/>
      <c r="J54" s="207"/>
    </row>
    <row r="55" spans="1:10" s="208" customFormat="1" ht="18">
      <c r="A55" s="342"/>
      <c r="B55" s="345"/>
      <c r="C55" s="209"/>
      <c r="D55" s="205"/>
      <c r="E55" s="206" t="s">
        <v>15</v>
      </c>
      <c r="F55" s="205"/>
      <c r="G55" s="207"/>
      <c r="H55" s="207"/>
      <c r="I55" s="207"/>
      <c r="J55" s="207"/>
    </row>
    <row r="56" spans="1:10" s="208" customFormat="1" ht="18">
      <c r="A56" s="342"/>
      <c r="B56" s="345"/>
      <c r="C56" s="209"/>
      <c r="D56" s="205"/>
      <c r="E56" s="206" t="s">
        <v>16</v>
      </c>
      <c r="F56" s="205"/>
      <c r="G56" s="207"/>
      <c r="H56" s="207"/>
      <c r="I56" s="207"/>
      <c r="J56" s="207"/>
    </row>
    <row r="57" spans="1:10" s="208" customFormat="1" ht="75">
      <c r="A57" s="342"/>
      <c r="B57" s="345"/>
      <c r="C57" s="209" t="s">
        <v>59</v>
      </c>
      <c r="D57" s="205" t="s">
        <v>631</v>
      </c>
      <c r="E57" s="206" t="s">
        <v>14</v>
      </c>
      <c r="F57" s="205"/>
      <c r="G57" s="207"/>
      <c r="H57" s="207"/>
      <c r="I57" s="207"/>
      <c r="J57" s="207"/>
    </row>
    <row r="58" spans="1:10" s="208" customFormat="1" ht="18">
      <c r="A58" s="342"/>
      <c r="B58" s="345"/>
      <c r="C58" s="209"/>
      <c r="D58" s="205"/>
      <c r="E58" s="206" t="s">
        <v>15</v>
      </c>
      <c r="F58" s="205"/>
      <c r="G58" s="207"/>
      <c r="H58" s="207"/>
      <c r="I58" s="207"/>
      <c r="J58" s="207"/>
    </row>
    <row r="59" spans="1:10" s="208" customFormat="1" ht="18">
      <c r="A59" s="342"/>
      <c r="B59" s="345"/>
      <c r="C59" s="209"/>
      <c r="D59" s="205"/>
      <c r="E59" s="206" t="s">
        <v>16</v>
      </c>
      <c r="F59" s="205"/>
      <c r="G59" s="207"/>
      <c r="H59" s="207"/>
      <c r="I59" s="207"/>
      <c r="J59" s="207"/>
    </row>
    <row r="60" spans="1:10" s="208" customFormat="1" ht="60">
      <c r="A60" s="342"/>
      <c r="B60" s="345"/>
      <c r="C60" s="209" t="s">
        <v>60</v>
      </c>
      <c r="D60" s="205" t="s">
        <v>19</v>
      </c>
      <c r="E60" s="206" t="s">
        <v>14</v>
      </c>
      <c r="F60" s="205"/>
      <c r="G60" s="207"/>
      <c r="H60" s="207"/>
      <c r="I60" s="207"/>
      <c r="J60" s="207"/>
    </row>
    <row r="61" spans="1:10" s="208" customFormat="1" ht="18">
      <c r="A61" s="342"/>
      <c r="B61" s="345"/>
      <c r="C61" s="209"/>
      <c r="D61" s="205"/>
      <c r="E61" s="206" t="s">
        <v>15</v>
      </c>
      <c r="F61" s="205"/>
      <c r="G61" s="207"/>
      <c r="H61" s="207"/>
      <c r="I61" s="207"/>
      <c r="J61" s="207"/>
    </row>
    <row r="62" spans="1:10" s="208" customFormat="1" ht="18">
      <c r="A62" s="342"/>
      <c r="B62" s="345"/>
      <c r="C62" s="209"/>
      <c r="D62" s="205"/>
      <c r="E62" s="206" t="s">
        <v>16</v>
      </c>
      <c r="F62" s="205"/>
      <c r="G62" s="207"/>
      <c r="H62" s="207"/>
      <c r="I62" s="207"/>
      <c r="J62" s="207"/>
    </row>
    <row r="63" spans="1:10" s="208" customFormat="1" ht="90">
      <c r="A63" s="342"/>
      <c r="B63" s="345"/>
      <c r="C63" s="209" t="s">
        <v>61</v>
      </c>
      <c r="D63" s="205" t="s">
        <v>632</v>
      </c>
      <c r="E63" s="206" t="s">
        <v>14</v>
      </c>
      <c r="F63" s="205"/>
      <c r="G63" s="207"/>
      <c r="H63" s="207"/>
      <c r="I63" s="207"/>
      <c r="J63" s="207"/>
    </row>
    <row r="64" spans="1:10" s="208" customFormat="1" ht="18">
      <c r="A64" s="342"/>
      <c r="B64" s="345"/>
      <c r="C64" s="209"/>
      <c r="D64" s="205"/>
      <c r="E64" s="206" t="s">
        <v>15</v>
      </c>
      <c r="F64" s="205"/>
      <c r="G64" s="207"/>
      <c r="H64" s="207"/>
      <c r="I64" s="207"/>
      <c r="J64" s="207"/>
    </row>
    <row r="65" spans="1:10" s="208" customFormat="1" ht="18">
      <c r="A65" s="343"/>
      <c r="B65" s="346"/>
      <c r="C65" s="210"/>
      <c r="D65" s="205"/>
      <c r="E65" s="206" t="s">
        <v>16</v>
      </c>
      <c r="F65" s="205"/>
      <c r="G65" s="207"/>
      <c r="H65" s="207"/>
      <c r="I65" s="207"/>
      <c r="J65" s="207"/>
    </row>
    <row r="66" spans="1:10" s="220" customFormat="1" ht="45">
      <c r="A66" s="357"/>
      <c r="B66" s="368" t="s">
        <v>5</v>
      </c>
      <c r="C66" s="217" t="s">
        <v>62</v>
      </c>
      <c r="D66" s="184" t="s">
        <v>633</v>
      </c>
      <c r="E66" s="218" t="s">
        <v>14</v>
      </c>
      <c r="F66" s="219" t="s">
        <v>634</v>
      </c>
      <c r="G66" s="354">
        <v>2</v>
      </c>
      <c r="H66" s="354" t="s">
        <v>635</v>
      </c>
      <c r="I66" s="185"/>
      <c r="J66" s="354"/>
    </row>
    <row r="67" spans="1:10" s="220" customFormat="1" ht="30">
      <c r="A67" s="358"/>
      <c r="B67" s="369"/>
      <c r="C67" s="221"/>
      <c r="D67" s="184"/>
      <c r="E67" s="218" t="s">
        <v>15</v>
      </c>
      <c r="F67" s="184" t="s">
        <v>636</v>
      </c>
      <c r="G67" s="355"/>
      <c r="H67" s="355" t="s">
        <v>637</v>
      </c>
      <c r="I67" s="189"/>
      <c r="J67" s="355"/>
    </row>
    <row r="68" spans="1:10" s="220" customFormat="1">
      <c r="A68" s="358"/>
      <c r="B68" s="369"/>
      <c r="C68" s="221"/>
      <c r="D68" s="184"/>
      <c r="E68" s="218" t="s">
        <v>16</v>
      </c>
      <c r="F68" s="184" t="s">
        <v>638</v>
      </c>
      <c r="G68" s="356"/>
      <c r="H68" s="356"/>
      <c r="I68" s="190"/>
      <c r="J68" s="356"/>
    </row>
    <row r="69" spans="1:10" s="220" customFormat="1" ht="105">
      <c r="A69" s="358"/>
      <c r="B69" s="369"/>
      <c r="C69" s="221" t="s">
        <v>63</v>
      </c>
      <c r="D69" s="184" t="s">
        <v>639</v>
      </c>
      <c r="E69" s="218" t="s">
        <v>14</v>
      </c>
      <c r="F69" s="184" t="s">
        <v>640</v>
      </c>
      <c r="G69" s="354">
        <v>1</v>
      </c>
      <c r="H69" s="354" t="s">
        <v>641</v>
      </c>
      <c r="I69" s="185"/>
      <c r="J69" s="354"/>
    </row>
    <row r="70" spans="1:10" s="220" customFormat="1" ht="30">
      <c r="A70" s="358"/>
      <c r="B70" s="369"/>
      <c r="C70" s="221"/>
      <c r="D70" s="184"/>
      <c r="E70" s="218" t="s">
        <v>15</v>
      </c>
      <c r="F70" s="184" t="s">
        <v>642</v>
      </c>
      <c r="G70" s="355">
        <v>1</v>
      </c>
      <c r="H70" s="355" t="s">
        <v>641</v>
      </c>
      <c r="I70" s="189"/>
      <c r="J70" s="355"/>
    </row>
    <row r="71" spans="1:10" s="220" customFormat="1" ht="45">
      <c r="A71" s="358"/>
      <c r="B71" s="369"/>
      <c r="C71" s="221"/>
      <c r="D71" s="184"/>
      <c r="E71" s="218" t="s">
        <v>16</v>
      </c>
      <c r="F71" s="184" t="s">
        <v>643</v>
      </c>
      <c r="G71" s="356"/>
      <c r="H71" s="356"/>
      <c r="I71" s="190"/>
      <c r="J71" s="356"/>
    </row>
    <row r="72" spans="1:10" s="220" customFormat="1" ht="60">
      <c r="A72" s="358"/>
      <c r="B72" s="369"/>
      <c r="C72" s="221" t="s">
        <v>64</v>
      </c>
      <c r="D72" s="184" t="s">
        <v>20</v>
      </c>
      <c r="E72" s="218" t="s">
        <v>14</v>
      </c>
      <c r="F72" s="184" t="s">
        <v>644</v>
      </c>
      <c r="G72" s="354">
        <v>1</v>
      </c>
      <c r="H72" s="354" t="s">
        <v>645</v>
      </c>
      <c r="I72" s="185"/>
      <c r="J72" s="354"/>
    </row>
    <row r="73" spans="1:10" s="220" customFormat="1" ht="30">
      <c r="A73" s="358"/>
      <c r="B73" s="369"/>
      <c r="C73" s="221"/>
      <c r="D73" s="184"/>
      <c r="E73" s="218" t="s">
        <v>15</v>
      </c>
      <c r="F73" s="184" t="s">
        <v>646</v>
      </c>
      <c r="G73" s="355">
        <v>1</v>
      </c>
      <c r="H73" s="355" t="s">
        <v>645</v>
      </c>
      <c r="I73" s="189"/>
      <c r="J73" s="355"/>
    </row>
    <row r="74" spans="1:10" s="220" customFormat="1" ht="30">
      <c r="A74" s="358"/>
      <c r="B74" s="369"/>
      <c r="C74" s="221"/>
      <c r="D74" s="184"/>
      <c r="E74" s="218" t="s">
        <v>16</v>
      </c>
      <c r="F74" s="184" t="s">
        <v>647</v>
      </c>
      <c r="G74" s="356"/>
      <c r="H74" s="356"/>
      <c r="I74" s="190"/>
      <c r="J74" s="356"/>
    </row>
    <row r="75" spans="1:10" s="220" customFormat="1" ht="60">
      <c r="A75" s="358"/>
      <c r="B75" s="369"/>
      <c r="C75" s="221" t="s">
        <v>65</v>
      </c>
      <c r="D75" s="184" t="s">
        <v>21</v>
      </c>
      <c r="E75" s="218" t="s">
        <v>14</v>
      </c>
      <c r="F75" s="184" t="s">
        <v>648</v>
      </c>
      <c r="G75" s="354">
        <v>3</v>
      </c>
      <c r="H75" s="354" t="s">
        <v>649</v>
      </c>
      <c r="I75" s="185"/>
      <c r="J75" s="354"/>
    </row>
    <row r="76" spans="1:10" s="220" customFormat="1" ht="30">
      <c r="A76" s="358"/>
      <c r="B76" s="369"/>
      <c r="C76" s="221"/>
      <c r="D76" s="184"/>
      <c r="E76" s="218" t="s">
        <v>15</v>
      </c>
      <c r="F76" s="184" t="s">
        <v>650</v>
      </c>
      <c r="G76" s="355">
        <v>3</v>
      </c>
      <c r="H76" s="355" t="s">
        <v>651</v>
      </c>
      <c r="I76" s="189"/>
      <c r="J76" s="355"/>
    </row>
    <row r="77" spans="1:10" s="220" customFormat="1" ht="30">
      <c r="A77" s="358"/>
      <c r="B77" s="369"/>
      <c r="C77" s="221"/>
      <c r="D77" s="184"/>
      <c r="E77" s="218" t="s">
        <v>16</v>
      </c>
      <c r="F77" s="184" t="s">
        <v>652</v>
      </c>
      <c r="G77" s="356"/>
      <c r="H77" s="356"/>
      <c r="I77" s="190"/>
      <c r="J77" s="356"/>
    </row>
    <row r="78" spans="1:10" s="220" customFormat="1" ht="45">
      <c r="A78" s="358"/>
      <c r="B78" s="369"/>
      <c r="C78" s="221" t="s">
        <v>66</v>
      </c>
      <c r="D78" s="184" t="s">
        <v>22</v>
      </c>
      <c r="E78" s="218" t="s">
        <v>14</v>
      </c>
      <c r="F78" s="184" t="s">
        <v>653</v>
      </c>
      <c r="G78" s="354">
        <v>1</v>
      </c>
      <c r="H78" s="354" t="s">
        <v>654</v>
      </c>
      <c r="I78" s="185"/>
      <c r="J78" s="354"/>
    </row>
    <row r="79" spans="1:10" s="220" customFormat="1" ht="30">
      <c r="A79" s="358"/>
      <c r="B79" s="369"/>
      <c r="C79" s="221"/>
      <c r="D79" s="184"/>
      <c r="E79" s="218" t="s">
        <v>15</v>
      </c>
      <c r="F79" s="184" t="s">
        <v>655</v>
      </c>
      <c r="G79" s="355">
        <v>1</v>
      </c>
      <c r="H79" s="355" t="s">
        <v>654</v>
      </c>
      <c r="I79" s="189"/>
      <c r="J79" s="355"/>
    </row>
    <row r="80" spans="1:10" s="220" customFormat="1" ht="30">
      <c r="A80" s="358"/>
      <c r="B80" s="369"/>
      <c r="C80" s="221"/>
      <c r="D80" s="184"/>
      <c r="E80" s="218" t="s">
        <v>16</v>
      </c>
      <c r="F80" s="184" t="s">
        <v>656</v>
      </c>
      <c r="G80" s="356"/>
      <c r="H80" s="356"/>
      <c r="I80" s="190"/>
      <c r="J80" s="356"/>
    </row>
    <row r="81" spans="1:10" s="220" customFormat="1" ht="30">
      <c r="A81" s="358"/>
      <c r="B81" s="369"/>
      <c r="C81" s="221" t="s">
        <v>67</v>
      </c>
      <c r="D81" s="184" t="s">
        <v>23</v>
      </c>
      <c r="E81" s="218" t="s">
        <v>14</v>
      </c>
      <c r="F81" s="184" t="s">
        <v>657</v>
      </c>
      <c r="G81" s="354">
        <v>2</v>
      </c>
      <c r="H81" s="354" t="s">
        <v>658</v>
      </c>
      <c r="I81" s="185"/>
      <c r="J81" s="354"/>
    </row>
    <row r="82" spans="1:10" s="220" customFormat="1" ht="30">
      <c r="A82" s="358"/>
      <c r="B82" s="369"/>
      <c r="C82" s="221"/>
      <c r="D82" s="184"/>
      <c r="E82" s="218" t="s">
        <v>15</v>
      </c>
      <c r="F82" s="184" t="s">
        <v>659</v>
      </c>
      <c r="G82" s="355">
        <v>2</v>
      </c>
      <c r="H82" s="355" t="s">
        <v>660</v>
      </c>
      <c r="I82" s="189"/>
      <c r="J82" s="355"/>
    </row>
    <row r="83" spans="1:10" s="220" customFormat="1" ht="30">
      <c r="A83" s="359"/>
      <c r="B83" s="370"/>
      <c r="C83" s="222"/>
      <c r="D83" s="184"/>
      <c r="E83" s="218" t="s">
        <v>16</v>
      </c>
      <c r="F83" s="184" t="s">
        <v>661</v>
      </c>
      <c r="G83" s="356"/>
      <c r="H83" s="356"/>
      <c r="I83" s="190"/>
      <c r="J83" s="356"/>
    </row>
    <row r="84" spans="1:10" ht="30">
      <c r="A84" s="363"/>
      <c r="B84" s="365" t="s">
        <v>6</v>
      </c>
      <c r="C84" s="195" t="s">
        <v>68</v>
      </c>
      <c r="D84" s="196" t="s">
        <v>24</v>
      </c>
      <c r="E84" s="197" t="s">
        <v>14</v>
      </c>
      <c r="F84" s="198" t="s">
        <v>662</v>
      </c>
      <c r="G84" s="338">
        <v>2</v>
      </c>
      <c r="H84" s="338" t="s">
        <v>663</v>
      </c>
      <c r="I84" s="199"/>
      <c r="J84" s="338"/>
    </row>
    <row r="85" spans="1:10" ht="30">
      <c r="A85" s="353"/>
      <c r="B85" s="366"/>
      <c r="C85" s="200"/>
      <c r="D85" s="196"/>
      <c r="E85" s="197" t="s">
        <v>15</v>
      </c>
      <c r="F85" s="198" t="s">
        <v>664</v>
      </c>
      <c r="G85" s="339">
        <v>2</v>
      </c>
      <c r="H85" s="339" t="s">
        <v>663</v>
      </c>
      <c r="I85" s="201"/>
      <c r="J85" s="339"/>
    </row>
    <row r="86" spans="1:10" ht="18">
      <c r="A86" s="353"/>
      <c r="B86" s="366"/>
      <c r="C86" s="200"/>
      <c r="D86" s="196"/>
      <c r="E86" s="197" t="s">
        <v>16</v>
      </c>
      <c r="F86" s="198" t="s">
        <v>665</v>
      </c>
      <c r="G86" s="340"/>
      <c r="H86" s="340"/>
      <c r="I86" s="202"/>
      <c r="J86" s="340"/>
    </row>
    <row r="87" spans="1:10" ht="60">
      <c r="A87" s="353"/>
      <c r="B87" s="366"/>
      <c r="C87" s="200" t="s">
        <v>69</v>
      </c>
      <c r="D87" s="196" t="s">
        <v>25</v>
      </c>
      <c r="E87" s="197" t="s">
        <v>14</v>
      </c>
      <c r="F87" s="198" t="s">
        <v>666</v>
      </c>
      <c r="G87" s="338">
        <v>3</v>
      </c>
      <c r="H87" s="338" t="s">
        <v>667</v>
      </c>
      <c r="I87" s="199"/>
      <c r="J87" s="338"/>
    </row>
    <row r="88" spans="1:10" ht="30">
      <c r="A88" s="353"/>
      <c r="B88" s="366"/>
      <c r="C88" s="200"/>
      <c r="D88" s="196"/>
      <c r="E88" s="197" t="s">
        <v>15</v>
      </c>
      <c r="F88" s="198" t="s">
        <v>668</v>
      </c>
      <c r="G88" s="339">
        <v>3</v>
      </c>
      <c r="H88" s="339" t="s">
        <v>669</v>
      </c>
      <c r="I88" s="201"/>
      <c r="J88" s="339"/>
    </row>
    <row r="89" spans="1:10" ht="30">
      <c r="A89" s="353"/>
      <c r="B89" s="366"/>
      <c r="C89" s="200"/>
      <c r="D89" s="196"/>
      <c r="E89" s="197" t="s">
        <v>16</v>
      </c>
      <c r="F89" s="198" t="s">
        <v>670</v>
      </c>
      <c r="G89" s="340"/>
      <c r="H89" s="340"/>
      <c r="I89" s="202"/>
      <c r="J89" s="340"/>
    </row>
    <row r="90" spans="1:10" ht="45">
      <c r="A90" s="353"/>
      <c r="B90" s="366"/>
      <c r="C90" s="200" t="s">
        <v>70</v>
      </c>
      <c r="D90" s="196" t="s">
        <v>26</v>
      </c>
      <c r="E90" s="197" t="s">
        <v>14</v>
      </c>
      <c r="F90" s="198" t="s">
        <v>671</v>
      </c>
      <c r="G90" s="338">
        <v>3</v>
      </c>
      <c r="H90" s="338" t="s">
        <v>672</v>
      </c>
      <c r="I90" s="199"/>
      <c r="J90" s="338"/>
    </row>
    <row r="91" spans="1:10" ht="30">
      <c r="A91" s="353"/>
      <c r="B91" s="366"/>
      <c r="C91" s="200"/>
      <c r="D91" s="196"/>
      <c r="E91" s="197" t="s">
        <v>15</v>
      </c>
      <c r="F91" s="198" t="s">
        <v>673</v>
      </c>
      <c r="G91" s="339">
        <v>3</v>
      </c>
      <c r="H91" s="339" t="s">
        <v>674</v>
      </c>
      <c r="I91" s="201"/>
      <c r="J91" s="339"/>
    </row>
    <row r="92" spans="1:10" ht="30">
      <c r="A92" s="353"/>
      <c r="B92" s="366"/>
      <c r="C92" s="200"/>
      <c r="D92" s="196"/>
      <c r="E92" s="197" t="s">
        <v>16</v>
      </c>
      <c r="F92" s="198" t="s">
        <v>675</v>
      </c>
      <c r="G92" s="340"/>
      <c r="H92" s="340"/>
      <c r="I92" s="202"/>
      <c r="J92" s="340"/>
    </row>
    <row r="93" spans="1:10" ht="30">
      <c r="A93" s="353"/>
      <c r="B93" s="366"/>
      <c r="C93" s="200" t="s">
        <v>71</v>
      </c>
      <c r="D93" s="196" t="s">
        <v>27</v>
      </c>
      <c r="E93" s="197" t="s">
        <v>14</v>
      </c>
      <c r="F93" s="198" t="s">
        <v>676</v>
      </c>
      <c r="G93" s="338">
        <v>3</v>
      </c>
      <c r="H93" s="338" t="s">
        <v>677</v>
      </c>
      <c r="I93" s="199"/>
      <c r="J93" s="338"/>
    </row>
    <row r="94" spans="1:10" ht="30">
      <c r="A94" s="353"/>
      <c r="B94" s="366"/>
      <c r="C94" s="200"/>
      <c r="D94" s="196"/>
      <c r="E94" s="197" t="s">
        <v>15</v>
      </c>
      <c r="F94" s="198" t="s">
        <v>678</v>
      </c>
      <c r="G94" s="339"/>
      <c r="H94" s="339"/>
      <c r="I94" s="201"/>
      <c r="J94" s="339"/>
    </row>
    <row r="95" spans="1:10" ht="30">
      <c r="A95" s="364"/>
      <c r="B95" s="367"/>
      <c r="C95" s="203"/>
      <c r="D95" s="196"/>
      <c r="E95" s="197" t="s">
        <v>16</v>
      </c>
      <c r="F95" s="198" t="s">
        <v>679</v>
      </c>
      <c r="G95" s="340">
        <v>3</v>
      </c>
      <c r="H95" s="340" t="s">
        <v>680</v>
      </c>
      <c r="I95" s="202"/>
      <c r="J95" s="340"/>
    </row>
    <row r="96" spans="1:10" ht="45">
      <c r="A96" s="357"/>
      <c r="B96" s="360" t="s">
        <v>7</v>
      </c>
      <c r="C96" s="181" t="s">
        <v>72</v>
      </c>
      <c r="D96" s="191" t="s">
        <v>28</v>
      </c>
      <c r="E96" s="192" t="s">
        <v>14</v>
      </c>
      <c r="F96" s="184" t="s">
        <v>681</v>
      </c>
      <c r="G96" s="354">
        <v>3</v>
      </c>
      <c r="H96" s="354" t="s">
        <v>682</v>
      </c>
      <c r="I96" s="185"/>
      <c r="J96" s="354"/>
    </row>
    <row r="97" spans="1:10" ht="45">
      <c r="A97" s="358"/>
      <c r="B97" s="361"/>
      <c r="C97" s="188"/>
      <c r="D97" s="191"/>
      <c r="E97" s="192" t="s">
        <v>15</v>
      </c>
      <c r="F97" s="184" t="s">
        <v>683</v>
      </c>
      <c r="G97" s="355">
        <v>3</v>
      </c>
      <c r="H97" s="355" t="s">
        <v>684</v>
      </c>
      <c r="I97" s="189"/>
      <c r="J97" s="355"/>
    </row>
    <row r="98" spans="1:10" ht="30">
      <c r="A98" s="358"/>
      <c r="B98" s="361"/>
      <c r="C98" s="188"/>
      <c r="D98" s="191"/>
      <c r="E98" s="192" t="s">
        <v>16</v>
      </c>
      <c r="F98" s="184" t="s">
        <v>685</v>
      </c>
      <c r="G98" s="356"/>
      <c r="H98" s="356"/>
      <c r="I98" s="190"/>
      <c r="J98" s="356"/>
    </row>
    <row r="99" spans="1:10" ht="45">
      <c r="A99" s="358"/>
      <c r="B99" s="361"/>
      <c r="C99" s="188" t="s">
        <v>73</v>
      </c>
      <c r="D99" s="191" t="s">
        <v>29</v>
      </c>
      <c r="E99" s="192" t="s">
        <v>14</v>
      </c>
      <c r="F99" s="184" t="s">
        <v>686</v>
      </c>
      <c r="G99" s="354">
        <v>2</v>
      </c>
      <c r="H99" s="354" t="s">
        <v>687</v>
      </c>
      <c r="I99" s="185"/>
      <c r="J99" s="354"/>
    </row>
    <row r="100" spans="1:10" ht="45">
      <c r="A100" s="358"/>
      <c r="B100" s="361"/>
      <c r="C100" s="188"/>
      <c r="D100" s="191"/>
      <c r="E100" s="192" t="s">
        <v>15</v>
      </c>
      <c r="F100" s="184" t="s">
        <v>688</v>
      </c>
      <c r="G100" s="355">
        <v>2</v>
      </c>
      <c r="H100" s="355" t="s">
        <v>689</v>
      </c>
      <c r="I100" s="189"/>
      <c r="J100" s="355"/>
    </row>
    <row r="101" spans="1:10" ht="30">
      <c r="A101" s="358"/>
      <c r="B101" s="361"/>
      <c r="C101" s="188"/>
      <c r="D101" s="191"/>
      <c r="E101" s="192" t="s">
        <v>16</v>
      </c>
      <c r="F101" s="184" t="s">
        <v>690</v>
      </c>
      <c r="G101" s="356"/>
      <c r="H101" s="356"/>
      <c r="I101" s="190"/>
      <c r="J101" s="356"/>
    </row>
    <row r="102" spans="1:10" ht="105">
      <c r="A102" s="358"/>
      <c r="B102" s="361"/>
      <c r="C102" s="188" t="s">
        <v>74</v>
      </c>
      <c r="D102" s="191" t="s">
        <v>691</v>
      </c>
      <c r="E102" s="192" t="s">
        <v>14</v>
      </c>
      <c r="F102" s="184" t="s">
        <v>40</v>
      </c>
      <c r="G102" s="354">
        <v>2</v>
      </c>
      <c r="H102" s="354" t="s">
        <v>692</v>
      </c>
      <c r="I102" s="185"/>
      <c r="J102" s="354"/>
    </row>
    <row r="103" spans="1:10" ht="45">
      <c r="A103" s="358"/>
      <c r="B103" s="361"/>
      <c r="C103" s="188"/>
      <c r="D103" s="191"/>
      <c r="E103" s="192" t="s">
        <v>15</v>
      </c>
      <c r="F103" s="184" t="s">
        <v>693</v>
      </c>
      <c r="G103" s="355">
        <v>2</v>
      </c>
      <c r="H103" s="355" t="s">
        <v>692</v>
      </c>
      <c r="I103" s="189"/>
      <c r="J103" s="355"/>
    </row>
    <row r="104" spans="1:10" ht="30">
      <c r="A104" s="358"/>
      <c r="B104" s="361"/>
      <c r="C104" s="188"/>
      <c r="D104" s="191"/>
      <c r="E104" s="192" t="s">
        <v>16</v>
      </c>
      <c r="F104" s="184" t="s">
        <v>694</v>
      </c>
      <c r="G104" s="356"/>
      <c r="H104" s="356"/>
      <c r="I104" s="190"/>
      <c r="J104" s="356"/>
    </row>
    <row r="105" spans="1:10" ht="45">
      <c r="A105" s="358"/>
      <c r="B105" s="361"/>
      <c r="C105" s="188" t="s">
        <v>75</v>
      </c>
      <c r="D105" s="191" t="s">
        <v>30</v>
      </c>
      <c r="E105" s="192" t="s">
        <v>14</v>
      </c>
      <c r="F105" s="184" t="s">
        <v>695</v>
      </c>
      <c r="G105" s="354">
        <v>2</v>
      </c>
      <c r="H105" s="354" t="s">
        <v>696</v>
      </c>
      <c r="I105" s="185"/>
      <c r="J105" s="354"/>
    </row>
    <row r="106" spans="1:10" ht="45">
      <c r="A106" s="358"/>
      <c r="B106" s="361"/>
      <c r="C106" s="188"/>
      <c r="D106" s="191"/>
      <c r="E106" s="192" t="s">
        <v>15</v>
      </c>
      <c r="F106" s="184" t="s">
        <v>697</v>
      </c>
      <c r="G106" s="355">
        <v>2</v>
      </c>
      <c r="H106" s="355" t="s">
        <v>698</v>
      </c>
      <c r="I106" s="189"/>
      <c r="J106" s="355"/>
    </row>
    <row r="107" spans="1:10" ht="45">
      <c r="A107" s="358"/>
      <c r="B107" s="361"/>
      <c r="C107" s="188"/>
      <c r="D107" s="191"/>
      <c r="E107" s="192" t="s">
        <v>16</v>
      </c>
      <c r="F107" s="184" t="s">
        <v>699</v>
      </c>
      <c r="G107" s="356"/>
      <c r="H107" s="356"/>
      <c r="I107" s="190"/>
      <c r="J107" s="356"/>
    </row>
    <row r="108" spans="1:10" ht="45">
      <c r="A108" s="358"/>
      <c r="B108" s="361"/>
      <c r="C108" s="188" t="s">
        <v>76</v>
      </c>
      <c r="D108" s="191" t="s">
        <v>31</v>
      </c>
      <c r="E108" s="192" t="s">
        <v>14</v>
      </c>
      <c r="F108" s="184" t="s">
        <v>700</v>
      </c>
      <c r="G108" s="354">
        <v>3</v>
      </c>
      <c r="H108" s="354" t="s">
        <v>701</v>
      </c>
      <c r="I108" s="185"/>
      <c r="J108" s="354"/>
    </row>
    <row r="109" spans="1:10" ht="45">
      <c r="A109" s="358"/>
      <c r="B109" s="361"/>
      <c r="C109" s="188"/>
      <c r="D109" s="191"/>
      <c r="E109" s="192" t="s">
        <v>15</v>
      </c>
      <c r="F109" s="184" t="s">
        <v>702</v>
      </c>
      <c r="G109" s="355">
        <v>3</v>
      </c>
      <c r="H109" s="355" t="s">
        <v>701</v>
      </c>
      <c r="I109" s="189"/>
      <c r="J109" s="355"/>
    </row>
    <row r="110" spans="1:10" ht="60">
      <c r="A110" s="358"/>
      <c r="B110" s="361"/>
      <c r="C110" s="188"/>
      <c r="D110" s="191"/>
      <c r="E110" s="192" t="s">
        <v>16</v>
      </c>
      <c r="F110" s="184" t="s">
        <v>703</v>
      </c>
      <c r="G110" s="356"/>
      <c r="H110" s="356"/>
      <c r="I110" s="190"/>
      <c r="J110" s="356"/>
    </row>
    <row r="111" spans="1:10" ht="135">
      <c r="A111" s="358"/>
      <c r="B111" s="361"/>
      <c r="C111" s="188" t="s">
        <v>77</v>
      </c>
      <c r="D111" s="191" t="s">
        <v>32</v>
      </c>
      <c r="E111" s="192" t="s">
        <v>14</v>
      </c>
      <c r="F111" s="184" t="s">
        <v>704</v>
      </c>
      <c r="G111" s="354">
        <v>3</v>
      </c>
      <c r="H111" s="354" t="s">
        <v>705</v>
      </c>
      <c r="I111" s="185"/>
      <c r="J111" s="354"/>
    </row>
    <row r="112" spans="1:10" ht="60">
      <c r="A112" s="358"/>
      <c r="B112" s="361"/>
      <c r="C112" s="188"/>
      <c r="D112" s="191"/>
      <c r="E112" s="192" t="s">
        <v>15</v>
      </c>
      <c r="F112" s="184" t="s">
        <v>706</v>
      </c>
      <c r="G112" s="355">
        <v>3</v>
      </c>
      <c r="H112" s="355" t="s">
        <v>705</v>
      </c>
      <c r="I112" s="189"/>
      <c r="J112" s="355"/>
    </row>
    <row r="113" spans="1:10" ht="45">
      <c r="A113" s="358"/>
      <c r="B113" s="361"/>
      <c r="C113" s="188"/>
      <c r="D113" s="191"/>
      <c r="E113" s="192" t="s">
        <v>16</v>
      </c>
      <c r="F113" s="184" t="s">
        <v>707</v>
      </c>
      <c r="G113" s="356"/>
      <c r="H113" s="356"/>
      <c r="I113" s="190"/>
      <c r="J113" s="356"/>
    </row>
    <row r="114" spans="1:10" ht="75">
      <c r="A114" s="358"/>
      <c r="B114" s="361"/>
      <c r="C114" s="188" t="s">
        <v>78</v>
      </c>
      <c r="D114" s="191" t="s">
        <v>708</v>
      </c>
      <c r="E114" s="192" t="s">
        <v>14</v>
      </c>
      <c r="F114" s="184" t="s">
        <v>709</v>
      </c>
      <c r="G114" s="354">
        <v>3</v>
      </c>
      <c r="H114" s="354" t="s">
        <v>710</v>
      </c>
      <c r="I114" s="185"/>
      <c r="J114" s="354"/>
    </row>
    <row r="115" spans="1:10" ht="60">
      <c r="A115" s="358"/>
      <c r="B115" s="361"/>
      <c r="C115" s="188"/>
      <c r="D115" s="191"/>
      <c r="E115" s="192" t="s">
        <v>15</v>
      </c>
      <c r="F115" s="184" t="s">
        <v>711</v>
      </c>
      <c r="G115" s="355">
        <v>3</v>
      </c>
      <c r="H115" s="355" t="s">
        <v>710</v>
      </c>
      <c r="I115" s="189"/>
      <c r="J115" s="355"/>
    </row>
    <row r="116" spans="1:10" ht="60">
      <c r="A116" s="358"/>
      <c r="B116" s="361"/>
      <c r="C116" s="188"/>
      <c r="D116" s="191"/>
      <c r="E116" s="192" t="s">
        <v>16</v>
      </c>
      <c r="F116" s="184" t="s">
        <v>712</v>
      </c>
      <c r="G116" s="356"/>
      <c r="H116" s="356"/>
      <c r="I116" s="190"/>
      <c r="J116" s="356"/>
    </row>
    <row r="117" spans="1:10" ht="120">
      <c r="A117" s="358"/>
      <c r="B117" s="361"/>
      <c r="C117" s="188" t="s">
        <v>79</v>
      </c>
      <c r="D117" s="191" t="s">
        <v>713</v>
      </c>
      <c r="E117" s="192" t="s">
        <v>14</v>
      </c>
      <c r="F117" s="184" t="s">
        <v>714</v>
      </c>
      <c r="G117" s="354">
        <v>2</v>
      </c>
      <c r="H117" s="354" t="s">
        <v>715</v>
      </c>
      <c r="I117" s="185"/>
      <c r="J117" s="354"/>
    </row>
    <row r="118" spans="1:10" ht="90">
      <c r="A118" s="358"/>
      <c r="B118" s="361"/>
      <c r="C118" s="188"/>
      <c r="D118" s="191"/>
      <c r="E118" s="192" t="s">
        <v>15</v>
      </c>
      <c r="F118" s="184" t="s">
        <v>716</v>
      </c>
      <c r="G118" s="355">
        <v>2</v>
      </c>
      <c r="H118" s="355" t="s">
        <v>717</v>
      </c>
      <c r="I118" s="189"/>
      <c r="J118" s="355"/>
    </row>
    <row r="119" spans="1:10" ht="60">
      <c r="A119" s="359"/>
      <c r="B119" s="362"/>
      <c r="C119" s="194"/>
      <c r="D119" s="191"/>
      <c r="E119" s="192" t="s">
        <v>16</v>
      </c>
      <c r="F119" s="184" t="s">
        <v>718</v>
      </c>
      <c r="G119" s="356"/>
      <c r="H119" s="356"/>
      <c r="I119" s="190"/>
      <c r="J119" s="356"/>
    </row>
    <row r="120" spans="1:10" s="208" customFormat="1" ht="75">
      <c r="A120" s="341"/>
      <c r="B120" s="344" t="s">
        <v>8</v>
      </c>
      <c r="C120" s="204" t="s">
        <v>80</v>
      </c>
      <c r="D120" s="205" t="s">
        <v>719</v>
      </c>
      <c r="E120" s="206" t="s">
        <v>14</v>
      </c>
      <c r="F120" s="205"/>
      <c r="G120" s="207"/>
      <c r="H120" s="207"/>
      <c r="I120" s="207"/>
      <c r="J120" s="207"/>
    </row>
    <row r="121" spans="1:10" s="208" customFormat="1" ht="18">
      <c r="A121" s="342"/>
      <c r="B121" s="345"/>
      <c r="C121" s="209"/>
      <c r="D121" s="205"/>
      <c r="E121" s="206" t="s">
        <v>15</v>
      </c>
      <c r="F121" s="205"/>
      <c r="G121" s="207"/>
      <c r="H121" s="207"/>
      <c r="I121" s="207"/>
      <c r="J121" s="207"/>
    </row>
    <row r="122" spans="1:10" s="208" customFormat="1" ht="18">
      <c r="A122" s="342"/>
      <c r="B122" s="345"/>
      <c r="C122" s="209"/>
      <c r="D122" s="205"/>
      <c r="E122" s="206" t="s">
        <v>16</v>
      </c>
      <c r="F122" s="205"/>
      <c r="G122" s="207"/>
      <c r="H122" s="207"/>
      <c r="I122" s="207"/>
      <c r="J122" s="207"/>
    </row>
    <row r="123" spans="1:10" s="208" customFormat="1" ht="135">
      <c r="A123" s="342"/>
      <c r="B123" s="345"/>
      <c r="C123" s="209" t="s">
        <v>81</v>
      </c>
      <c r="D123" s="205" t="s">
        <v>720</v>
      </c>
      <c r="E123" s="206" t="s">
        <v>14</v>
      </c>
      <c r="F123" s="205"/>
      <c r="G123" s="207"/>
      <c r="H123" s="207"/>
      <c r="I123" s="207"/>
      <c r="J123" s="207"/>
    </row>
    <row r="124" spans="1:10" s="208" customFormat="1" ht="18">
      <c r="A124" s="342"/>
      <c r="B124" s="345"/>
      <c r="C124" s="209"/>
      <c r="D124" s="205"/>
      <c r="E124" s="206" t="s">
        <v>15</v>
      </c>
      <c r="F124" s="205"/>
      <c r="G124" s="207"/>
      <c r="H124" s="207"/>
      <c r="I124" s="207"/>
      <c r="J124" s="207"/>
    </row>
    <row r="125" spans="1:10" s="208" customFormat="1" ht="18">
      <c r="A125" s="342"/>
      <c r="B125" s="345"/>
      <c r="C125" s="209"/>
      <c r="D125" s="205"/>
      <c r="E125" s="206" t="s">
        <v>16</v>
      </c>
      <c r="F125" s="205"/>
      <c r="G125" s="207"/>
      <c r="H125" s="207"/>
      <c r="I125" s="207"/>
      <c r="J125" s="207"/>
    </row>
    <row r="126" spans="1:10" s="208" customFormat="1" ht="30">
      <c r="A126" s="342"/>
      <c r="B126" s="345"/>
      <c r="C126" s="209" t="s">
        <v>82</v>
      </c>
      <c r="D126" s="205" t="s">
        <v>721</v>
      </c>
      <c r="E126" s="206" t="s">
        <v>14</v>
      </c>
      <c r="F126" s="205"/>
      <c r="G126" s="207"/>
      <c r="H126" s="207"/>
      <c r="I126" s="207"/>
      <c r="J126" s="207"/>
    </row>
    <row r="127" spans="1:10" s="208" customFormat="1" ht="18">
      <c r="A127" s="342"/>
      <c r="B127" s="345"/>
      <c r="C127" s="209"/>
      <c r="D127" s="205"/>
      <c r="E127" s="206" t="s">
        <v>15</v>
      </c>
      <c r="F127" s="205"/>
      <c r="G127" s="207"/>
      <c r="H127" s="207"/>
      <c r="I127" s="207"/>
      <c r="J127" s="207"/>
    </row>
    <row r="128" spans="1:10" s="208" customFormat="1" ht="18">
      <c r="A128" s="342"/>
      <c r="B128" s="345"/>
      <c r="C128" s="209"/>
      <c r="D128" s="205"/>
      <c r="E128" s="206" t="s">
        <v>16</v>
      </c>
      <c r="F128" s="205"/>
      <c r="G128" s="207"/>
      <c r="H128" s="207"/>
      <c r="I128" s="207"/>
      <c r="J128" s="207"/>
    </row>
    <row r="129" spans="1:10" s="208" customFormat="1" ht="120">
      <c r="A129" s="342"/>
      <c r="B129" s="345"/>
      <c r="C129" s="209" t="s">
        <v>83</v>
      </c>
      <c r="D129" s="205" t="s">
        <v>722</v>
      </c>
      <c r="E129" s="206" t="s">
        <v>14</v>
      </c>
      <c r="F129" s="205"/>
      <c r="G129" s="207"/>
      <c r="H129" s="207"/>
      <c r="I129" s="207"/>
      <c r="J129" s="207"/>
    </row>
    <row r="130" spans="1:10" s="208" customFormat="1" ht="18">
      <c r="A130" s="342"/>
      <c r="B130" s="345"/>
      <c r="C130" s="209"/>
      <c r="D130" s="205"/>
      <c r="E130" s="206" t="s">
        <v>15</v>
      </c>
      <c r="F130" s="205"/>
      <c r="G130" s="207"/>
      <c r="H130" s="207"/>
      <c r="I130" s="207"/>
      <c r="J130" s="207"/>
    </row>
    <row r="131" spans="1:10" s="208" customFormat="1" ht="18">
      <c r="A131" s="343"/>
      <c r="B131" s="346"/>
      <c r="C131" s="210"/>
      <c r="D131" s="205"/>
      <c r="E131" s="206" t="s">
        <v>16</v>
      </c>
      <c r="F131" s="205"/>
      <c r="G131" s="207"/>
      <c r="H131" s="207"/>
      <c r="I131" s="207"/>
      <c r="J131" s="207"/>
    </row>
    <row r="132" spans="1:10" s="208" customFormat="1" ht="45">
      <c r="A132" s="347"/>
      <c r="B132" s="350" t="s">
        <v>9</v>
      </c>
      <c r="C132" s="211" t="s">
        <v>84</v>
      </c>
      <c r="D132" s="212" t="s">
        <v>723</v>
      </c>
      <c r="E132" s="213" t="s">
        <v>14</v>
      </c>
      <c r="F132" s="212"/>
      <c r="G132" s="214"/>
      <c r="H132" s="214"/>
      <c r="I132" s="214"/>
      <c r="J132" s="214"/>
    </row>
    <row r="133" spans="1:10" s="208" customFormat="1" ht="18">
      <c r="A133" s="348"/>
      <c r="B133" s="351"/>
      <c r="C133" s="215"/>
      <c r="D133" s="212"/>
      <c r="E133" s="213" t="s">
        <v>15</v>
      </c>
      <c r="F133" s="212"/>
      <c r="G133" s="214"/>
      <c r="H133" s="214"/>
      <c r="I133" s="214"/>
      <c r="J133" s="214"/>
    </row>
    <row r="134" spans="1:10" s="208" customFormat="1" ht="18">
      <c r="A134" s="348"/>
      <c r="B134" s="351"/>
      <c r="C134" s="215"/>
      <c r="D134" s="212"/>
      <c r="E134" s="213" t="s">
        <v>16</v>
      </c>
      <c r="F134" s="212"/>
      <c r="G134" s="214"/>
      <c r="H134" s="214"/>
      <c r="I134" s="214"/>
      <c r="J134" s="214"/>
    </row>
    <row r="135" spans="1:10" s="208" customFormat="1" ht="60">
      <c r="A135" s="348"/>
      <c r="B135" s="351"/>
      <c r="C135" s="215" t="s">
        <v>85</v>
      </c>
      <c r="D135" s="212" t="s">
        <v>724</v>
      </c>
      <c r="E135" s="213" t="s">
        <v>14</v>
      </c>
      <c r="F135" s="212"/>
      <c r="G135" s="214"/>
      <c r="H135" s="214"/>
      <c r="I135" s="214"/>
      <c r="J135" s="214"/>
    </row>
    <row r="136" spans="1:10" s="208" customFormat="1" ht="18">
      <c r="A136" s="348"/>
      <c r="B136" s="351"/>
      <c r="C136" s="215"/>
      <c r="D136" s="212"/>
      <c r="E136" s="213" t="s">
        <v>15</v>
      </c>
      <c r="F136" s="212"/>
      <c r="G136" s="214"/>
      <c r="H136" s="214"/>
      <c r="I136" s="214"/>
      <c r="J136" s="214"/>
    </row>
    <row r="137" spans="1:10" s="208" customFormat="1" ht="18">
      <c r="A137" s="348"/>
      <c r="B137" s="351"/>
      <c r="C137" s="215"/>
      <c r="D137" s="212"/>
      <c r="E137" s="213" t="s">
        <v>16</v>
      </c>
      <c r="F137" s="212"/>
      <c r="G137" s="214"/>
      <c r="H137" s="214"/>
      <c r="I137" s="214"/>
      <c r="J137" s="214"/>
    </row>
    <row r="138" spans="1:10" s="208" customFormat="1" ht="45">
      <c r="A138" s="348"/>
      <c r="B138" s="351"/>
      <c r="C138" s="215" t="s">
        <v>86</v>
      </c>
      <c r="D138" s="212" t="s">
        <v>725</v>
      </c>
      <c r="E138" s="213" t="s">
        <v>14</v>
      </c>
      <c r="F138" s="212"/>
      <c r="G138" s="214"/>
      <c r="H138" s="214"/>
      <c r="I138" s="214"/>
      <c r="J138" s="214"/>
    </row>
    <row r="139" spans="1:10" s="208" customFormat="1" ht="18">
      <c r="A139" s="348"/>
      <c r="B139" s="351"/>
      <c r="C139" s="215"/>
      <c r="D139" s="212"/>
      <c r="E139" s="213" t="s">
        <v>15</v>
      </c>
      <c r="F139" s="212"/>
      <c r="G139" s="214"/>
      <c r="H139" s="214"/>
      <c r="I139" s="214"/>
      <c r="J139" s="214"/>
    </row>
    <row r="140" spans="1:10" s="208" customFormat="1" ht="18">
      <c r="A140" s="348"/>
      <c r="B140" s="351"/>
      <c r="C140" s="215"/>
      <c r="D140" s="212"/>
      <c r="E140" s="213" t="s">
        <v>16</v>
      </c>
      <c r="F140" s="212"/>
      <c r="G140" s="214"/>
      <c r="H140" s="214"/>
      <c r="I140" s="214"/>
      <c r="J140" s="214"/>
    </row>
    <row r="141" spans="1:10" s="208" customFormat="1" ht="90">
      <c r="A141" s="348"/>
      <c r="B141" s="351"/>
      <c r="C141" s="215" t="s">
        <v>87</v>
      </c>
      <c r="D141" s="212" t="s">
        <v>726</v>
      </c>
      <c r="E141" s="213" t="s">
        <v>14</v>
      </c>
      <c r="F141" s="212"/>
      <c r="G141" s="214"/>
      <c r="H141" s="214"/>
      <c r="I141" s="214"/>
      <c r="J141" s="214"/>
    </row>
    <row r="142" spans="1:10" s="208" customFormat="1" ht="18">
      <c r="A142" s="348"/>
      <c r="B142" s="351"/>
      <c r="C142" s="215"/>
      <c r="D142" s="212"/>
      <c r="E142" s="213" t="s">
        <v>15</v>
      </c>
      <c r="F142" s="212"/>
      <c r="G142" s="214"/>
      <c r="H142" s="214"/>
      <c r="I142" s="214"/>
      <c r="J142" s="214"/>
    </row>
    <row r="143" spans="1:10" s="208" customFormat="1" ht="18">
      <c r="A143" s="348"/>
      <c r="B143" s="351"/>
      <c r="C143" s="215"/>
      <c r="D143" s="212"/>
      <c r="E143" s="213" t="s">
        <v>16</v>
      </c>
      <c r="F143" s="212"/>
      <c r="G143" s="214"/>
      <c r="H143" s="214"/>
      <c r="I143" s="214"/>
      <c r="J143" s="214"/>
    </row>
    <row r="144" spans="1:10" s="208" customFormat="1" ht="60">
      <c r="A144" s="348"/>
      <c r="B144" s="351"/>
      <c r="C144" s="215" t="s">
        <v>88</v>
      </c>
      <c r="D144" s="212" t="s">
        <v>33</v>
      </c>
      <c r="E144" s="213" t="s">
        <v>14</v>
      </c>
      <c r="F144" s="212"/>
      <c r="G144" s="214"/>
      <c r="H144" s="214"/>
      <c r="I144" s="214"/>
      <c r="J144" s="214"/>
    </row>
    <row r="145" spans="1:10" s="208" customFormat="1" ht="18">
      <c r="A145" s="348"/>
      <c r="B145" s="351"/>
      <c r="C145" s="215"/>
      <c r="D145" s="212"/>
      <c r="E145" s="213" t="s">
        <v>15</v>
      </c>
      <c r="F145" s="212"/>
      <c r="G145" s="214"/>
      <c r="H145" s="214"/>
      <c r="I145" s="214"/>
      <c r="J145" s="214"/>
    </row>
    <row r="146" spans="1:10" s="208" customFormat="1" ht="18">
      <c r="A146" s="349"/>
      <c r="B146" s="352"/>
      <c r="C146" s="216"/>
      <c r="D146" s="212"/>
      <c r="E146" s="213" t="s">
        <v>16</v>
      </c>
      <c r="F146" s="212"/>
      <c r="G146" s="214"/>
      <c r="H146" s="214"/>
      <c r="I146" s="214"/>
      <c r="J146" s="214"/>
    </row>
    <row r="147" spans="1:10" s="208" customFormat="1" ht="105">
      <c r="A147" s="223"/>
      <c r="B147" s="224"/>
      <c r="C147" s="215" t="s">
        <v>89</v>
      </c>
      <c r="D147" s="212" t="s">
        <v>727</v>
      </c>
      <c r="E147" s="213"/>
      <c r="F147" s="212"/>
      <c r="G147" s="214"/>
      <c r="H147" s="214"/>
      <c r="I147" s="214"/>
      <c r="J147" s="214"/>
    </row>
    <row r="148" spans="1:10" s="208" customFormat="1" ht="18">
      <c r="A148" s="223"/>
      <c r="B148" s="224"/>
      <c r="C148" s="215"/>
      <c r="D148" s="212"/>
      <c r="E148" s="213"/>
      <c r="F148" s="212"/>
      <c r="G148" s="214"/>
      <c r="H148" s="214"/>
      <c r="I148" s="214"/>
      <c r="J148" s="214"/>
    </row>
    <row r="149" spans="1:10" s="208" customFormat="1" ht="18">
      <c r="A149" s="223"/>
      <c r="B149" s="224"/>
      <c r="C149" s="215"/>
      <c r="D149" s="212"/>
      <c r="E149" s="213"/>
      <c r="F149" s="212"/>
      <c r="G149" s="214"/>
      <c r="H149" s="214"/>
      <c r="I149" s="214"/>
      <c r="J149" s="214"/>
    </row>
    <row r="150" spans="1:10" s="208" customFormat="1" ht="45">
      <c r="A150" s="341"/>
      <c r="B150" s="344" t="s">
        <v>10</v>
      </c>
      <c r="C150" s="204" t="s">
        <v>90</v>
      </c>
      <c r="D150" s="205" t="s">
        <v>34</v>
      </c>
      <c r="E150" s="206" t="s">
        <v>14</v>
      </c>
      <c r="F150" s="205"/>
      <c r="G150" s="207"/>
      <c r="H150" s="207"/>
      <c r="I150" s="207"/>
      <c r="J150" s="207"/>
    </row>
    <row r="151" spans="1:10" s="208" customFormat="1" ht="18">
      <c r="A151" s="342"/>
      <c r="B151" s="345"/>
      <c r="C151" s="209"/>
      <c r="D151" s="205"/>
      <c r="E151" s="206" t="s">
        <v>15</v>
      </c>
      <c r="F151" s="205"/>
      <c r="G151" s="207"/>
      <c r="H151" s="207"/>
      <c r="I151" s="207"/>
      <c r="J151" s="207"/>
    </row>
    <row r="152" spans="1:10" s="208" customFormat="1" ht="18">
      <c r="A152" s="342"/>
      <c r="B152" s="345"/>
      <c r="C152" s="209"/>
      <c r="D152" s="205"/>
      <c r="E152" s="206" t="s">
        <v>16</v>
      </c>
      <c r="F152" s="205"/>
      <c r="G152" s="207"/>
      <c r="H152" s="207"/>
      <c r="I152" s="207"/>
      <c r="J152" s="207"/>
    </row>
    <row r="153" spans="1:10" s="208" customFormat="1" ht="45">
      <c r="A153" s="342"/>
      <c r="B153" s="345"/>
      <c r="C153" s="209" t="s">
        <v>91</v>
      </c>
      <c r="D153" s="205" t="s">
        <v>35</v>
      </c>
      <c r="E153" s="206" t="s">
        <v>14</v>
      </c>
      <c r="F153" s="205"/>
      <c r="G153" s="207"/>
      <c r="H153" s="207"/>
      <c r="I153" s="207"/>
      <c r="J153" s="207"/>
    </row>
    <row r="154" spans="1:10" s="208" customFormat="1" ht="18">
      <c r="A154" s="342"/>
      <c r="B154" s="345"/>
      <c r="C154" s="209"/>
      <c r="D154" s="205"/>
      <c r="E154" s="206" t="s">
        <v>15</v>
      </c>
      <c r="F154" s="205"/>
      <c r="G154" s="207"/>
      <c r="H154" s="207"/>
      <c r="I154" s="207"/>
      <c r="J154" s="207"/>
    </row>
    <row r="155" spans="1:10" s="208" customFormat="1" ht="18">
      <c r="A155" s="342"/>
      <c r="B155" s="345"/>
      <c r="C155" s="209"/>
      <c r="D155" s="205"/>
      <c r="E155" s="206" t="s">
        <v>16</v>
      </c>
      <c r="F155" s="205"/>
      <c r="G155" s="207"/>
      <c r="H155" s="207"/>
      <c r="I155" s="207"/>
      <c r="J155" s="207"/>
    </row>
    <row r="156" spans="1:10" s="208" customFormat="1" ht="60">
      <c r="A156" s="342"/>
      <c r="B156" s="345"/>
      <c r="C156" s="209" t="s">
        <v>92</v>
      </c>
      <c r="D156" s="205" t="s">
        <v>36</v>
      </c>
      <c r="E156" s="206" t="s">
        <v>14</v>
      </c>
      <c r="F156" s="205"/>
      <c r="G156" s="207"/>
      <c r="H156" s="207"/>
      <c r="I156" s="207"/>
      <c r="J156" s="207"/>
    </row>
    <row r="157" spans="1:10" s="208" customFormat="1" ht="18">
      <c r="A157" s="342"/>
      <c r="B157" s="345"/>
      <c r="C157" s="209"/>
      <c r="D157" s="205"/>
      <c r="E157" s="206" t="s">
        <v>15</v>
      </c>
      <c r="F157" s="205"/>
      <c r="G157" s="207"/>
      <c r="H157" s="207"/>
      <c r="I157" s="207"/>
      <c r="J157" s="207"/>
    </row>
    <row r="158" spans="1:10" s="208" customFormat="1" ht="18">
      <c r="A158" s="342"/>
      <c r="B158" s="345"/>
      <c r="C158" s="209"/>
      <c r="D158" s="205"/>
      <c r="E158" s="206" t="s">
        <v>16</v>
      </c>
      <c r="F158" s="205"/>
      <c r="G158" s="207"/>
      <c r="H158" s="207"/>
      <c r="I158" s="207"/>
      <c r="J158" s="207"/>
    </row>
    <row r="159" spans="1:10" s="208" customFormat="1" ht="75">
      <c r="A159" s="342"/>
      <c r="B159" s="345"/>
      <c r="C159" s="209" t="s">
        <v>93</v>
      </c>
      <c r="D159" s="205" t="s">
        <v>37</v>
      </c>
      <c r="E159" s="206" t="s">
        <v>14</v>
      </c>
      <c r="F159" s="205"/>
      <c r="G159" s="207"/>
      <c r="H159" s="207"/>
      <c r="I159" s="207"/>
      <c r="J159" s="207"/>
    </row>
    <row r="160" spans="1:10" s="208" customFormat="1" ht="18">
      <c r="A160" s="342"/>
      <c r="B160" s="345"/>
      <c r="C160" s="209"/>
      <c r="D160" s="205"/>
      <c r="E160" s="206" t="s">
        <v>15</v>
      </c>
      <c r="F160" s="205"/>
      <c r="G160" s="207"/>
      <c r="H160" s="207"/>
      <c r="I160" s="207"/>
      <c r="J160" s="207"/>
    </row>
    <row r="161" spans="1:32" s="208" customFormat="1" ht="15" hidden="1" customHeight="1">
      <c r="A161" s="342"/>
      <c r="B161" s="345"/>
      <c r="C161" s="209"/>
      <c r="D161" s="205"/>
      <c r="E161" s="206" t="s">
        <v>16</v>
      </c>
      <c r="F161" s="205"/>
      <c r="G161" s="207"/>
      <c r="H161" s="207"/>
      <c r="I161" s="207"/>
      <c r="J161" s="207"/>
    </row>
    <row r="162" spans="1:32" s="208" customFormat="1" ht="105" hidden="1" customHeight="1">
      <c r="A162" s="342"/>
      <c r="B162" s="345"/>
      <c r="C162" s="209" t="s">
        <v>94</v>
      </c>
      <c r="D162" s="205" t="s">
        <v>728</v>
      </c>
      <c r="E162" s="206" t="s">
        <v>14</v>
      </c>
      <c r="F162" s="205"/>
      <c r="G162" s="207"/>
      <c r="H162" s="207"/>
      <c r="I162" s="207"/>
      <c r="J162" s="207"/>
    </row>
    <row r="163" spans="1:32" s="208" customFormat="1" ht="15" hidden="1" customHeight="1">
      <c r="A163" s="342"/>
      <c r="B163" s="345"/>
      <c r="C163" s="209"/>
      <c r="D163" s="205"/>
      <c r="E163" s="206" t="s">
        <v>15</v>
      </c>
      <c r="F163" s="205"/>
      <c r="G163" s="207"/>
      <c r="H163" s="207"/>
      <c r="I163" s="207"/>
      <c r="J163" s="207"/>
    </row>
    <row r="164" spans="1:32" s="208" customFormat="1" ht="15" hidden="1" customHeight="1">
      <c r="A164" s="342"/>
      <c r="B164" s="345"/>
      <c r="C164" s="209"/>
      <c r="D164" s="205"/>
      <c r="E164" s="206" t="s">
        <v>16</v>
      </c>
      <c r="F164" s="205"/>
      <c r="G164" s="207"/>
      <c r="H164" s="207"/>
      <c r="I164" s="207"/>
      <c r="J164" s="207"/>
    </row>
    <row r="165" spans="1:32" s="208" customFormat="1" ht="90" hidden="1" customHeight="1">
      <c r="A165" s="342"/>
      <c r="B165" s="345"/>
      <c r="C165" s="209" t="s">
        <v>95</v>
      </c>
      <c r="D165" s="205" t="s">
        <v>729</v>
      </c>
      <c r="E165" s="206" t="s">
        <v>14</v>
      </c>
      <c r="F165" s="205"/>
      <c r="G165" s="207"/>
      <c r="H165" s="207"/>
      <c r="I165" s="207"/>
      <c r="J165" s="207"/>
    </row>
    <row r="166" spans="1:32" s="208" customFormat="1" ht="15" hidden="1" customHeight="1">
      <c r="A166" s="342"/>
      <c r="B166" s="345"/>
      <c r="C166" s="209"/>
      <c r="D166" s="205"/>
      <c r="E166" s="206" t="s">
        <v>15</v>
      </c>
      <c r="F166" s="205"/>
      <c r="G166" s="207"/>
      <c r="H166" s="207"/>
      <c r="I166" s="207"/>
      <c r="J166" s="207"/>
    </row>
    <row r="167" spans="1:32" s="208" customFormat="1" ht="15" hidden="1" customHeight="1">
      <c r="A167" s="342"/>
      <c r="B167" s="345"/>
      <c r="C167" s="209"/>
      <c r="D167" s="205"/>
      <c r="E167" s="206" t="s">
        <v>16</v>
      </c>
      <c r="F167" s="205"/>
      <c r="G167" s="207"/>
      <c r="H167" s="207"/>
      <c r="I167" s="207"/>
      <c r="J167" s="207"/>
    </row>
    <row r="168" spans="1:32" s="208" customFormat="1" ht="60" hidden="1" customHeight="1">
      <c r="A168" s="342"/>
      <c r="B168" s="345"/>
      <c r="C168" s="209" t="s">
        <v>96</v>
      </c>
      <c r="D168" s="205" t="s">
        <v>730</v>
      </c>
      <c r="E168" s="206" t="s">
        <v>14</v>
      </c>
      <c r="F168" s="205"/>
      <c r="G168" s="207"/>
      <c r="H168" s="207"/>
      <c r="I168" s="207"/>
      <c r="J168" s="207"/>
    </row>
    <row r="169" spans="1:32" s="208" customFormat="1" ht="15" hidden="1" customHeight="1">
      <c r="A169" s="342"/>
      <c r="B169" s="345"/>
      <c r="C169" s="209"/>
      <c r="D169" s="205"/>
      <c r="E169" s="206" t="s">
        <v>15</v>
      </c>
      <c r="F169" s="205"/>
      <c r="G169" s="207"/>
      <c r="H169" s="207"/>
      <c r="I169" s="207"/>
      <c r="J169" s="207"/>
    </row>
    <row r="170" spans="1:32" s="208" customFormat="1" ht="15" hidden="1" customHeight="1">
      <c r="A170" s="343"/>
      <c r="B170" s="346"/>
      <c r="C170" s="210"/>
      <c r="D170" s="205"/>
      <c r="E170" s="206" t="s">
        <v>16</v>
      </c>
      <c r="F170" s="205"/>
      <c r="G170" s="207"/>
      <c r="H170" s="207"/>
      <c r="I170" s="207"/>
      <c r="J170" s="207"/>
    </row>
    <row r="171" spans="1:32" s="208" customFormat="1" ht="15" hidden="1" customHeight="1">
      <c r="A171" s="347"/>
      <c r="B171" s="350" t="s">
        <v>11</v>
      </c>
      <c r="C171" s="211" t="s">
        <v>97</v>
      </c>
      <c r="D171" s="212" t="s">
        <v>106</v>
      </c>
      <c r="E171" s="213" t="s">
        <v>14</v>
      </c>
      <c r="F171" s="212"/>
      <c r="G171" s="185"/>
      <c r="H171" s="185"/>
      <c r="I171" s="185"/>
      <c r="J171" s="185"/>
      <c r="K171" s="225"/>
      <c r="L171" s="225"/>
      <c r="M171" s="225"/>
      <c r="N171" s="225"/>
      <c r="O171" s="225"/>
      <c r="P171" s="225"/>
      <c r="Q171" s="225"/>
      <c r="R171" s="225"/>
      <c r="S171" s="225"/>
      <c r="T171" s="225"/>
      <c r="U171" s="225"/>
      <c r="V171" s="225"/>
      <c r="W171" s="225"/>
      <c r="X171" s="225"/>
      <c r="Y171" s="225"/>
      <c r="Z171" s="225"/>
      <c r="AA171" s="225"/>
      <c r="AB171" s="225"/>
      <c r="AC171" s="225"/>
      <c r="AD171" s="225"/>
      <c r="AE171" s="225"/>
      <c r="AF171" s="225"/>
    </row>
    <row r="172" spans="1:32" s="208" customFormat="1" ht="15" hidden="1" customHeight="1">
      <c r="A172" s="348"/>
      <c r="B172" s="351"/>
      <c r="C172" s="215"/>
      <c r="D172" s="212"/>
      <c r="E172" s="213" t="s">
        <v>15</v>
      </c>
      <c r="F172" s="212"/>
      <c r="G172" s="189"/>
      <c r="H172" s="189"/>
      <c r="I172" s="189"/>
      <c r="J172" s="189"/>
      <c r="K172" s="226"/>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row>
    <row r="173" spans="1:32" s="208" customFormat="1" ht="15" hidden="1" customHeight="1">
      <c r="A173" s="348"/>
      <c r="B173" s="351"/>
      <c r="C173" s="215"/>
      <c r="D173" s="212"/>
      <c r="E173" s="213" t="s">
        <v>16</v>
      </c>
      <c r="F173" s="212"/>
      <c r="G173" s="185"/>
      <c r="H173" s="185"/>
      <c r="I173" s="185"/>
      <c r="J173" s="185"/>
      <c r="K173" s="225"/>
      <c r="L173" s="225"/>
      <c r="M173" s="225"/>
      <c r="N173" s="225"/>
      <c r="O173" s="225"/>
      <c r="P173" s="225"/>
      <c r="Q173" s="225"/>
      <c r="R173" s="225"/>
      <c r="S173" s="225"/>
      <c r="T173" s="225"/>
      <c r="U173" s="225"/>
      <c r="V173" s="225"/>
      <c r="W173" s="225"/>
      <c r="X173" s="225"/>
      <c r="Y173" s="225"/>
      <c r="Z173" s="225"/>
      <c r="AA173" s="225"/>
      <c r="AB173" s="225"/>
      <c r="AC173" s="225"/>
      <c r="AD173" s="225"/>
      <c r="AE173" s="225"/>
      <c r="AF173" s="225"/>
    </row>
    <row r="174" spans="1:32" s="208" customFormat="1" ht="75" hidden="1" customHeight="1">
      <c r="A174" s="348"/>
      <c r="B174" s="351"/>
      <c r="C174" s="215" t="s">
        <v>98</v>
      </c>
      <c r="D174" s="212" t="s">
        <v>731</v>
      </c>
      <c r="E174" s="213" t="s">
        <v>14</v>
      </c>
      <c r="F174" s="212"/>
      <c r="G174" s="214"/>
      <c r="H174" s="214"/>
      <c r="I174" s="214"/>
      <c r="J174" s="214"/>
    </row>
    <row r="175" spans="1:32" s="208" customFormat="1" ht="15" hidden="1" customHeight="1">
      <c r="A175" s="348"/>
      <c r="B175" s="351"/>
      <c r="C175" s="215"/>
      <c r="D175" s="212"/>
      <c r="E175" s="213" t="s">
        <v>15</v>
      </c>
      <c r="F175" s="212"/>
      <c r="G175" s="214"/>
      <c r="H175" s="214"/>
      <c r="I175" s="214"/>
      <c r="J175" s="214"/>
    </row>
    <row r="176" spans="1:32" s="208" customFormat="1" ht="15" hidden="1" customHeight="1">
      <c r="A176" s="348"/>
      <c r="B176" s="351"/>
      <c r="C176" s="215"/>
      <c r="D176" s="212"/>
      <c r="E176" s="213" t="s">
        <v>16</v>
      </c>
      <c r="F176" s="212"/>
      <c r="G176" s="214"/>
      <c r="H176" s="214"/>
      <c r="I176" s="214"/>
      <c r="J176" s="214"/>
    </row>
    <row r="177" spans="1:10" s="208" customFormat="1" ht="45">
      <c r="A177" s="348"/>
      <c r="B177" s="351"/>
      <c r="C177" s="215" t="s">
        <v>99</v>
      </c>
      <c r="D177" s="212" t="s">
        <v>38</v>
      </c>
      <c r="E177" s="213" t="s">
        <v>14</v>
      </c>
      <c r="F177" s="212"/>
      <c r="G177" s="214"/>
      <c r="H177" s="214"/>
      <c r="I177" s="214"/>
      <c r="J177" s="214"/>
    </row>
    <row r="178" spans="1:10" s="208" customFormat="1" ht="18">
      <c r="A178" s="348"/>
      <c r="B178" s="351"/>
      <c r="C178" s="215"/>
      <c r="D178" s="212"/>
      <c r="E178" s="213" t="s">
        <v>15</v>
      </c>
      <c r="F178" s="212"/>
      <c r="G178" s="214"/>
      <c r="H178" s="214"/>
      <c r="I178" s="214"/>
      <c r="J178" s="214"/>
    </row>
    <row r="179" spans="1:10" s="208" customFormat="1" ht="18">
      <c r="A179" s="348"/>
      <c r="B179" s="351"/>
      <c r="C179" s="215"/>
      <c r="D179" s="212"/>
      <c r="E179" s="213" t="s">
        <v>16</v>
      </c>
      <c r="F179" s="212"/>
      <c r="G179" s="214"/>
      <c r="H179" s="214"/>
      <c r="I179" s="214"/>
      <c r="J179" s="214"/>
    </row>
    <row r="180" spans="1:10" s="208" customFormat="1" ht="150">
      <c r="A180" s="348"/>
      <c r="B180" s="351"/>
      <c r="C180" s="215" t="s">
        <v>100</v>
      </c>
      <c r="D180" s="212" t="s">
        <v>732</v>
      </c>
      <c r="E180" s="213" t="s">
        <v>14</v>
      </c>
      <c r="F180" s="212"/>
      <c r="G180" s="214"/>
      <c r="H180" s="214"/>
      <c r="I180" s="214"/>
      <c r="J180" s="214"/>
    </row>
    <row r="181" spans="1:10" s="208" customFormat="1" ht="18">
      <c r="A181" s="348"/>
      <c r="B181" s="351"/>
      <c r="C181" s="215"/>
      <c r="D181" s="212"/>
      <c r="E181" s="213" t="s">
        <v>15</v>
      </c>
      <c r="F181" s="212"/>
      <c r="G181" s="214"/>
      <c r="H181" s="214"/>
      <c r="I181" s="214"/>
      <c r="J181" s="214"/>
    </row>
    <row r="182" spans="1:10" s="208" customFormat="1" ht="18">
      <c r="A182" s="348"/>
      <c r="B182" s="351"/>
      <c r="C182" s="215"/>
      <c r="D182" s="212"/>
      <c r="E182" s="213" t="s">
        <v>16</v>
      </c>
      <c r="F182" s="212"/>
      <c r="G182" s="214"/>
      <c r="H182" s="214"/>
      <c r="I182" s="214"/>
      <c r="J182" s="214"/>
    </row>
    <row r="183" spans="1:10" s="208" customFormat="1" ht="105">
      <c r="A183" s="348"/>
      <c r="B183" s="351"/>
      <c r="C183" s="215" t="s">
        <v>101</v>
      </c>
      <c r="D183" s="212" t="s">
        <v>733</v>
      </c>
      <c r="E183" s="213" t="s">
        <v>14</v>
      </c>
      <c r="F183" s="212"/>
      <c r="G183" s="214"/>
      <c r="H183" s="214"/>
      <c r="I183" s="214"/>
      <c r="J183" s="214"/>
    </row>
    <row r="184" spans="1:10" s="208" customFormat="1">
      <c r="A184" s="348"/>
      <c r="B184" s="351"/>
      <c r="C184" s="227"/>
      <c r="D184" s="212"/>
      <c r="E184" s="213" t="s">
        <v>15</v>
      </c>
      <c r="F184" s="212"/>
      <c r="G184" s="214"/>
      <c r="H184" s="214"/>
      <c r="I184" s="214"/>
      <c r="J184" s="214"/>
    </row>
    <row r="185" spans="1:10" s="208" customFormat="1">
      <c r="A185" s="348"/>
      <c r="B185" s="351"/>
      <c r="C185" s="227"/>
      <c r="D185" s="212"/>
      <c r="E185" s="213" t="s">
        <v>16</v>
      </c>
      <c r="F185" s="212"/>
      <c r="G185" s="214"/>
      <c r="H185" s="214"/>
      <c r="I185" s="214"/>
      <c r="J185" s="214"/>
    </row>
    <row r="186" spans="1:10" s="208" customFormat="1" ht="60">
      <c r="A186" s="348"/>
      <c r="B186" s="351"/>
      <c r="C186" s="215" t="s">
        <v>102</v>
      </c>
      <c r="D186" s="212" t="s">
        <v>734</v>
      </c>
      <c r="E186" s="213" t="s">
        <v>14</v>
      </c>
      <c r="F186" s="212"/>
      <c r="G186" s="214"/>
      <c r="H186" s="214"/>
      <c r="I186" s="214"/>
      <c r="J186" s="214"/>
    </row>
    <row r="187" spans="1:10" s="208" customFormat="1" ht="18">
      <c r="A187" s="348"/>
      <c r="B187" s="351"/>
      <c r="C187" s="215"/>
      <c r="D187" s="212"/>
      <c r="E187" s="213" t="s">
        <v>15</v>
      </c>
      <c r="F187" s="212"/>
      <c r="G187" s="214"/>
      <c r="H187" s="214"/>
      <c r="I187" s="214"/>
      <c r="J187" s="214"/>
    </row>
    <row r="188" spans="1:10" s="208" customFormat="1" ht="18">
      <c r="A188" s="349"/>
      <c r="B188" s="352"/>
      <c r="C188" s="216"/>
      <c r="D188" s="212"/>
      <c r="E188" s="213" t="s">
        <v>16</v>
      </c>
      <c r="F188" s="212"/>
      <c r="G188" s="214"/>
      <c r="H188" s="214"/>
      <c r="I188" s="214"/>
      <c r="J188" s="214"/>
    </row>
    <row r="189" spans="1:10" ht="75">
      <c r="A189" s="353"/>
      <c r="B189" s="228" t="s">
        <v>39</v>
      </c>
      <c r="C189" s="195" t="s">
        <v>103</v>
      </c>
      <c r="D189" s="196" t="s">
        <v>735</v>
      </c>
      <c r="E189" s="197" t="s">
        <v>14</v>
      </c>
      <c r="F189" s="198" t="s">
        <v>41</v>
      </c>
      <c r="G189" s="338">
        <v>3</v>
      </c>
      <c r="H189" s="338" t="s">
        <v>736</v>
      </c>
      <c r="I189" s="199"/>
      <c r="J189" s="338"/>
    </row>
    <row r="190" spans="1:10" ht="45">
      <c r="A190" s="353"/>
      <c r="B190" s="229"/>
      <c r="C190" s="200"/>
      <c r="D190" s="196"/>
      <c r="E190" s="197" t="s">
        <v>15</v>
      </c>
      <c r="F190" s="198" t="s">
        <v>737</v>
      </c>
      <c r="G190" s="339">
        <v>3</v>
      </c>
      <c r="H190" s="339" t="s">
        <v>738</v>
      </c>
      <c r="I190" s="201"/>
      <c r="J190" s="339"/>
    </row>
    <row r="191" spans="1:10" ht="45">
      <c r="A191" s="353"/>
      <c r="B191" s="229"/>
      <c r="C191" s="200"/>
      <c r="D191" s="196"/>
      <c r="E191" s="197" t="s">
        <v>16</v>
      </c>
      <c r="F191" s="198" t="s">
        <v>739</v>
      </c>
      <c r="G191" s="340"/>
      <c r="H191" s="340"/>
      <c r="I191" s="202"/>
      <c r="J191" s="340"/>
    </row>
    <row r="192" spans="1:10" ht="75">
      <c r="A192" s="353"/>
      <c r="B192" s="229"/>
      <c r="C192" s="200" t="s">
        <v>104</v>
      </c>
      <c r="D192" s="196" t="s">
        <v>740</v>
      </c>
      <c r="E192" s="197" t="s">
        <v>14</v>
      </c>
      <c r="F192" s="198" t="s">
        <v>741</v>
      </c>
      <c r="G192" s="338">
        <v>2</v>
      </c>
      <c r="H192" s="338" t="s">
        <v>742</v>
      </c>
      <c r="I192" s="199"/>
      <c r="J192" s="338"/>
    </row>
    <row r="193" spans="1:10" ht="45">
      <c r="A193" s="353"/>
      <c r="B193" s="229"/>
      <c r="C193" s="200"/>
      <c r="D193" s="196"/>
      <c r="E193" s="197" t="s">
        <v>15</v>
      </c>
      <c r="F193" s="198" t="s">
        <v>743</v>
      </c>
      <c r="G193" s="339"/>
      <c r="H193" s="339" t="s">
        <v>744</v>
      </c>
      <c r="I193" s="201"/>
      <c r="J193" s="339"/>
    </row>
    <row r="194" spans="1:10" ht="60">
      <c r="A194" s="353"/>
      <c r="B194" s="229"/>
      <c r="C194" s="200"/>
      <c r="D194" s="196"/>
      <c r="E194" s="197" t="s">
        <v>16</v>
      </c>
      <c r="F194" s="198" t="s">
        <v>745</v>
      </c>
      <c r="G194" s="340"/>
      <c r="H194" s="340"/>
      <c r="I194" s="202"/>
      <c r="J194" s="340"/>
    </row>
    <row r="195" spans="1:10" ht="75">
      <c r="A195" s="353"/>
      <c r="B195" s="229"/>
      <c r="C195" s="200" t="s">
        <v>105</v>
      </c>
      <c r="D195" s="196" t="s">
        <v>746</v>
      </c>
      <c r="E195" s="197" t="s">
        <v>14</v>
      </c>
      <c r="F195" s="198" t="s">
        <v>747</v>
      </c>
      <c r="G195" s="338">
        <v>3</v>
      </c>
      <c r="H195" s="338" t="s">
        <v>748</v>
      </c>
      <c r="I195" s="199"/>
      <c r="J195" s="338"/>
    </row>
    <row r="196" spans="1:10" ht="60">
      <c r="A196" s="353"/>
      <c r="B196" s="229"/>
      <c r="C196" s="200"/>
      <c r="D196" s="196"/>
      <c r="E196" s="197" t="s">
        <v>15</v>
      </c>
      <c r="F196" s="198" t="s">
        <v>749</v>
      </c>
      <c r="G196" s="339">
        <v>3</v>
      </c>
      <c r="H196" s="339" t="s">
        <v>748</v>
      </c>
      <c r="I196" s="201"/>
      <c r="J196" s="339"/>
    </row>
    <row r="197" spans="1:10" ht="60">
      <c r="A197" s="353"/>
      <c r="B197" s="229"/>
      <c r="C197" s="200"/>
      <c r="D197" s="196"/>
      <c r="E197" s="197" t="s">
        <v>16</v>
      </c>
      <c r="F197" s="198" t="s">
        <v>750</v>
      </c>
      <c r="G197" s="340"/>
      <c r="H197" s="340"/>
      <c r="I197" s="202"/>
      <c r="J197" s="340"/>
    </row>
  </sheetData>
  <mergeCells count="121">
    <mergeCell ref="A2:A5"/>
    <mergeCell ref="B2:B5"/>
    <mergeCell ref="A6:A11"/>
    <mergeCell ref="G6:G8"/>
    <mergeCell ref="H6:H8"/>
    <mergeCell ref="J6:J8"/>
    <mergeCell ref="G9:G11"/>
    <mergeCell ref="H9:H11"/>
    <mergeCell ref="J9:J11"/>
    <mergeCell ref="J18:J20"/>
    <mergeCell ref="G21:G23"/>
    <mergeCell ref="H21:H23"/>
    <mergeCell ref="J21:J23"/>
    <mergeCell ref="G24:G26"/>
    <mergeCell ref="H24:H26"/>
    <mergeCell ref="J24:J26"/>
    <mergeCell ref="A12:A26"/>
    <mergeCell ref="B12:B26"/>
    <mergeCell ref="G12:G14"/>
    <mergeCell ref="H12:H14"/>
    <mergeCell ref="J12:J14"/>
    <mergeCell ref="G15:G17"/>
    <mergeCell ref="H15:H17"/>
    <mergeCell ref="J15:J17"/>
    <mergeCell ref="G18:G20"/>
    <mergeCell ref="H18:H20"/>
    <mergeCell ref="J33:J35"/>
    <mergeCell ref="A36:A44"/>
    <mergeCell ref="B36:B44"/>
    <mergeCell ref="A45:A53"/>
    <mergeCell ref="B45:B53"/>
    <mergeCell ref="A54:A65"/>
    <mergeCell ref="B54:B65"/>
    <mergeCell ref="A27:A35"/>
    <mergeCell ref="B27:B35"/>
    <mergeCell ref="G27:G29"/>
    <mergeCell ref="H27:H29"/>
    <mergeCell ref="J27:J29"/>
    <mergeCell ref="G30:G32"/>
    <mergeCell ref="H30:H32"/>
    <mergeCell ref="J30:J32"/>
    <mergeCell ref="G33:G35"/>
    <mergeCell ref="H33:H35"/>
    <mergeCell ref="A84:A95"/>
    <mergeCell ref="B84:B95"/>
    <mergeCell ref="G84:G86"/>
    <mergeCell ref="H84:H86"/>
    <mergeCell ref="J84:J86"/>
    <mergeCell ref="G87:G89"/>
    <mergeCell ref="H87:H89"/>
    <mergeCell ref="J72:J74"/>
    <mergeCell ref="G75:G77"/>
    <mergeCell ref="H75:H77"/>
    <mergeCell ref="J75:J77"/>
    <mergeCell ref="G78:G80"/>
    <mergeCell ref="H78:H80"/>
    <mergeCell ref="J78:J80"/>
    <mergeCell ref="A66:A83"/>
    <mergeCell ref="B66:B83"/>
    <mergeCell ref="G66:G68"/>
    <mergeCell ref="H66:H68"/>
    <mergeCell ref="J66:J68"/>
    <mergeCell ref="G69:G71"/>
    <mergeCell ref="H69:H71"/>
    <mergeCell ref="J69:J71"/>
    <mergeCell ref="G72:G74"/>
    <mergeCell ref="H72:H74"/>
    <mergeCell ref="J87:J89"/>
    <mergeCell ref="G90:G92"/>
    <mergeCell ref="H90:H92"/>
    <mergeCell ref="J90:J92"/>
    <mergeCell ref="G93:G95"/>
    <mergeCell ref="H93:H95"/>
    <mergeCell ref="J93:J95"/>
    <mergeCell ref="G81:G83"/>
    <mergeCell ref="H81:H83"/>
    <mergeCell ref="J81:J83"/>
    <mergeCell ref="J102:J104"/>
    <mergeCell ref="G105:G107"/>
    <mergeCell ref="H105:H107"/>
    <mergeCell ref="J105:J107"/>
    <mergeCell ref="G108:G110"/>
    <mergeCell ref="H108:H110"/>
    <mergeCell ref="J108:J110"/>
    <mergeCell ref="A96:A119"/>
    <mergeCell ref="B96:B119"/>
    <mergeCell ref="G96:G98"/>
    <mergeCell ref="H96:H98"/>
    <mergeCell ref="J96:J98"/>
    <mergeCell ref="G99:G101"/>
    <mergeCell ref="H99:H101"/>
    <mergeCell ref="J99:J101"/>
    <mergeCell ref="G102:G104"/>
    <mergeCell ref="H102:H104"/>
    <mergeCell ref="G117:G119"/>
    <mergeCell ref="H117:H119"/>
    <mergeCell ref="J117:J119"/>
    <mergeCell ref="A120:A131"/>
    <mergeCell ref="B120:B131"/>
    <mergeCell ref="A132:A146"/>
    <mergeCell ref="B132:B146"/>
    <mergeCell ref="G111:G113"/>
    <mergeCell ref="H111:H113"/>
    <mergeCell ref="J111:J113"/>
    <mergeCell ref="G114:G116"/>
    <mergeCell ref="H114:H116"/>
    <mergeCell ref="J114:J116"/>
    <mergeCell ref="H189:H191"/>
    <mergeCell ref="J189:J191"/>
    <mergeCell ref="G192:G194"/>
    <mergeCell ref="H192:H194"/>
    <mergeCell ref="J192:J194"/>
    <mergeCell ref="G195:G197"/>
    <mergeCell ref="H195:H197"/>
    <mergeCell ref="J195:J197"/>
    <mergeCell ref="A150:A170"/>
    <mergeCell ref="B150:B170"/>
    <mergeCell ref="A171:A188"/>
    <mergeCell ref="B171:B188"/>
    <mergeCell ref="A189:A197"/>
    <mergeCell ref="G189:G19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G23" sqref="G23"/>
    </sheetView>
  </sheetViews>
  <sheetFormatPr baseColWidth="10" defaultRowHeight="15" x14ac:dyDescent="0"/>
  <cols>
    <col min="2" max="2" width="17.33203125" style="1" customWidth="1"/>
    <col min="3" max="6" width="10.83203125" style="1"/>
  </cols>
  <sheetData>
    <row r="1" spans="1:6">
      <c r="B1" s="1" t="s">
        <v>751</v>
      </c>
    </row>
    <row r="2" spans="1:6" ht="16" thickBot="1">
      <c r="B2" s="1" t="s">
        <v>380</v>
      </c>
      <c r="C2" s="1" t="s">
        <v>752</v>
      </c>
      <c r="D2" s="1" t="s">
        <v>753</v>
      </c>
      <c r="E2" s="1" t="s">
        <v>754</v>
      </c>
      <c r="F2" s="1" t="s">
        <v>755</v>
      </c>
    </row>
    <row r="3" spans="1:6">
      <c r="A3" t="str">
        <f>'[1]Process assessment phase 1'!C6</f>
        <v>PR1.1</v>
      </c>
      <c r="B3" s="1">
        <f>'[1]Process assessment phase 1'!G6</f>
        <v>2</v>
      </c>
      <c r="C3" s="235" t="str">
        <f>IF(B3="Select…. ","Undefined","Y")</f>
        <v>Y</v>
      </c>
      <c r="D3" s="236" t="str">
        <f>IF(B3="Select…. ","Undefined",IF(B3&gt;0,"Y","N"))</f>
        <v>Y</v>
      </c>
      <c r="E3" s="237" t="str">
        <f>IF(B3="Select…. ","Undefined",IF(B3&gt;1,"Y","N"))</f>
        <v>Y</v>
      </c>
      <c r="F3" s="238" t="str">
        <f>IF(B3="Select…. ","Undefined",IF(B3&gt;2,"Y","N"))</f>
        <v>N</v>
      </c>
    </row>
    <row r="4" spans="1:6" ht="16" thickBot="1">
      <c r="A4" t="str">
        <f>'[1]Process assessment phase 1'!C9</f>
        <v>PR1.2</v>
      </c>
      <c r="B4" s="1">
        <f>'[1]Process assessment phase 1'!G9</f>
        <v>2</v>
      </c>
      <c r="C4" s="239" t="str">
        <f t="shared" ref="C4:C66" si="0">IF(B4="Select…. ","Undefined","Y")</f>
        <v>Y</v>
      </c>
      <c r="D4" s="238" t="str">
        <f t="shared" ref="D4:D66" si="1">IF(B4="Select…. ","Undefined",IF(B4&gt;0,"Y","N"))</f>
        <v>Y</v>
      </c>
      <c r="E4" s="240" t="str">
        <f t="shared" ref="E4:E66" si="2">IF(B4="Select…. ","Undefined",IF(B4&gt;1,"Y","N"))</f>
        <v>Y</v>
      </c>
      <c r="F4" s="238" t="str">
        <f t="shared" ref="F4:F66" si="3">IF(B4="Select…. ","Undefined",IF(B4&gt;2,"Y","N"))</f>
        <v>N</v>
      </c>
    </row>
    <row r="5" spans="1:6">
      <c r="A5" t="str">
        <f>'[1]Process assessment phase 1'!C12</f>
        <v>PR2.1</v>
      </c>
      <c r="B5" s="1">
        <f>'[1]Process assessment phase 1'!G12</f>
        <v>1</v>
      </c>
      <c r="C5" s="235" t="str">
        <f t="shared" si="0"/>
        <v>Y</v>
      </c>
      <c r="D5" s="236" t="str">
        <f t="shared" si="1"/>
        <v>Y</v>
      </c>
      <c r="E5" s="236" t="str">
        <f t="shared" si="2"/>
        <v>N</v>
      </c>
      <c r="F5" s="237" t="str">
        <f t="shared" si="3"/>
        <v>N</v>
      </c>
    </row>
    <row r="6" spans="1:6">
      <c r="A6" t="str">
        <f>'[1]Process assessment phase 1'!C15</f>
        <v>PR2.2</v>
      </c>
      <c r="B6" s="1">
        <f>'[1]Process assessment phase 1'!G15</f>
        <v>2</v>
      </c>
      <c r="C6" s="239" t="str">
        <f t="shared" si="0"/>
        <v>Y</v>
      </c>
      <c r="D6" s="238" t="str">
        <f t="shared" si="1"/>
        <v>Y</v>
      </c>
      <c r="E6" s="238" t="str">
        <f t="shared" si="2"/>
        <v>Y</v>
      </c>
      <c r="F6" s="240" t="str">
        <f t="shared" si="3"/>
        <v>N</v>
      </c>
    </row>
    <row r="7" spans="1:6">
      <c r="A7" t="str">
        <f>'[1]Process assessment phase 1'!C18</f>
        <v>PR2.3</v>
      </c>
      <c r="B7" s="1">
        <f>'[1]Process assessment phase 1'!G18</f>
        <v>2</v>
      </c>
      <c r="C7" s="239" t="str">
        <f t="shared" si="0"/>
        <v>Y</v>
      </c>
      <c r="D7" s="238" t="str">
        <f t="shared" si="1"/>
        <v>Y</v>
      </c>
      <c r="E7" s="238" t="str">
        <f t="shared" si="2"/>
        <v>Y</v>
      </c>
      <c r="F7" s="240" t="str">
        <f t="shared" si="3"/>
        <v>N</v>
      </c>
    </row>
    <row r="8" spans="1:6">
      <c r="A8" t="str">
        <f>'[1]Process assessment phase 1'!C21</f>
        <v>PR2.4</v>
      </c>
      <c r="B8" s="1">
        <f>'[1]Process assessment phase 1'!G21</f>
        <v>2</v>
      </c>
      <c r="C8" s="239" t="str">
        <f t="shared" si="0"/>
        <v>Y</v>
      </c>
      <c r="D8" s="238" t="str">
        <f t="shared" si="1"/>
        <v>Y</v>
      </c>
      <c r="E8" s="238" t="str">
        <f t="shared" si="2"/>
        <v>Y</v>
      </c>
      <c r="F8" s="240" t="str">
        <f t="shared" si="3"/>
        <v>N</v>
      </c>
    </row>
    <row r="9" spans="1:6" ht="16" thickBot="1">
      <c r="A9" t="str">
        <f>'[1]Process assessment phase 1'!C24</f>
        <v>PR2.5</v>
      </c>
      <c r="B9" s="1">
        <f>'[1]Process assessment phase 1'!G24</f>
        <v>3</v>
      </c>
      <c r="C9" s="241" t="str">
        <f t="shared" si="0"/>
        <v>Y</v>
      </c>
      <c r="D9" s="242" t="str">
        <f t="shared" si="1"/>
        <v>Y</v>
      </c>
      <c r="E9" s="242" t="str">
        <f t="shared" si="2"/>
        <v>Y</v>
      </c>
      <c r="F9" s="243" t="str">
        <f t="shared" si="3"/>
        <v>Y</v>
      </c>
    </row>
    <row r="10" spans="1:6">
      <c r="A10" t="str">
        <f>'[1]Process assessment phase 1'!C27</f>
        <v>PR3.1</v>
      </c>
      <c r="B10" s="1">
        <f>'[1]Process assessment phase 1'!G27</f>
        <v>2</v>
      </c>
      <c r="C10" s="235" t="str">
        <f t="shared" si="0"/>
        <v>Y</v>
      </c>
      <c r="D10" s="236" t="str">
        <f t="shared" si="1"/>
        <v>Y</v>
      </c>
      <c r="E10" s="237" t="str">
        <f t="shared" si="2"/>
        <v>Y</v>
      </c>
      <c r="F10" s="238" t="str">
        <f t="shared" si="3"/>
        <v>N</v>
      </c>
    </row>
    <row r="11" spans="1:6">
      <c r="A11" t="str">
        <f>'[1]Process assessment phase 1'!C30</f>
        <v>PR3.2</v>
      </c>
      <c r="B11" s="1">
        <f>'[1]Process assessment phase 1'!G30</f>
        <v>1</v>
      </c>
      <c r="C11" s="239" t="str">
        <f t="shared" si="0"/>
        <v>Y</v>
      </c>
      <c r="D11" s="238" t="str">
        <f t="shared" si="1"/>
        <v>Y</v>
      </c>
      <c r="E11" s="240" t="str">
        <f t="shared" si="2"/>
        <v>N</v>
      </c>
      <c r="F11" s="238" t="str">
        <f t="shared" si="3"/>
        <v>N</v>
      </c>
    </row>
    <row r="12" spans="1:6" ht="16" thickBot="1">
      <c r="A12" t="str">
        <f>'[1]Process assessment phase 1'!C33</f>
        <v>PR3.3</v>
      </c>
      <c r="B12" s="1">
        <f>'[1]Process assessment phase 1'!G33</f>
        <v>1</v>
      </c>
      <c r="C12" s="241" t="str">
        <f t="shared" si="0"/>
        <v>Y</v>
      </c>
      <c r="D12" s="242" t="str">
        <f t="shared" si="1"/>
        <v>Y</v>
      </c>
      <c r="E12" s="243" t="str">
        <f t="shared" si="2"/>
        <v>N</v>
      </c>
      <c r="F12" s="238" t="str">
        <f t="shared" si="3"/>
        <v>N</v>
      </c>
    </row>
    <row r="13" spans="1:6" ht="16" hidden="1" thickBot="1">
      <c r="A13" t="str">
        <f>'[1]Process assessment phase 1'!C36</f>
        <v>PR4.1</v>
      </c>
      <c r="B13" s="1">
        <f>'[1]Process assessment phase 1'!G36</f>
        <v>0</v>
      </c>
      <c r="C13" s="238" t="str">
        <f t="shared" si="0"/>
        <v>Y</v>
      </c>
      <c r="D13" s="238" t="str">
        <f t="shared" si="1"/>
        <v>N</v>
      </c>
      <c r="E13" s="238" t="str">
        <f t="shared" si="2"/>
        <v>N</v>
      </c>
      <c r="F13" s="238" t="str">
        <f t="shared" si="3"/>
        <v>N</v>
      </c>
    </row>
    <row r="14" spans="1:6" ht="16" hidden="1" thickBot="1">
      <c r="A14" t="str">
        <f>'[1]Process assessment phase 1'!C39</f>
        <v>PR4.2</v>
      </c>
      <c r="B14" s="1">
        <f>'[1]Process assessment phase 1'!G39</f>
        <v>0</v>
      </c>
      <c r="C14" s="238" t="str">
        <f t="shared" si="0"/>
        <v>Y</v>
      </c>
      <c r="D14" s="238" t="str">
        <f t="shared" si="1"/>
        <v>N</v>
      </c>
      <c r="E14" s="238" t="str">
        <f t="shared" si="2"/>
        <v>N</v>
      </c>
      <c r="F14" s="238" t="str">
        <f t="shared" si="3"/>
        <v>N</v>
      </c>
    </row>
    <row r="15" spans="1:6" ht="16" hidden="1" thickBot="1">
      <c r="A15" t="str">
        <f>'[1]Process assessment phase 1'!C42</f>
        <v>PR4.3</v>
      </c>
      <c r="B15" s="1">
        <f>'[1]Process assessment phase 1'!G42</f>
        <v>0</v>
      </c>
      <c r="C15" s="238" t="str">
        <f t="shared" si="0"/>
        <v>Y</v>
      </c>
      <c r="D15" s="238" t="str">
        <f t="shared" si="1"/>
        <v>N</v>
      </c>
      <c r="E15" s="238" t="str">
        <f t="shared" si="2"/>
        <v>N</v>
      </c>
      <c r="F15" s="238" t="str">
        <f t="shared" si="3"/>
        <v>N</v>
      </c>
    </row>
    <row r="16" spans="1:6" ht="16" hidden="1" thickBot="1">
      <c r="A16" t="str">
        <f>'[1]Process assessment phase 1'!C45</f>
        <v>PR5.1</v>
      </c>
      <c r="B16" s="1">
        <f>'[1]Process assessment phase 1'!G45</f>
        <v>0</v>
      </c>
      <c r="C16" s="238" t="str">
        <f t="shared" si="0"/>
        <v>Y</v>
      </c>
      <c r="D16" s="238" t="str">
        <f t="shared" si="1"/>
        <v>N</v>
      </c>
      <c r="E16" s="238" t="str">
        <f t="shared" si="2"/>
        <v>N</v>
      </c>
      <c r="F16" s="238" t="str">
        <f t="shared" si="3"/>
        <v>N</v>
      </c>
    </row>
    <row r="17" spans="1:6" ht="16" hidden="1" thickBot="1">
      <c r="A17" t="str">
        <f>'[1]Process assessment phase 1'!C48</f>
        <v>PR5.2</v>
      </c>
      <c r="B17" s="1">
        <f>'[1]Process assessment phase 1'!G48</f>
        <v>0</v>
      </c>
      <c r="C17" s="238" t="str">
        <f t="shared" si="0"/>
        <v>Y</v>
      </c>
      <c r="D17" s="238" t="str">
        <f t="shared" si="1"/>
        <v>N</v>
      </c>
      <c r="E17" s="238" t="str">
        <f t="shared" si="2"/>
        <v>N</v>
      </c>
      <c r="F17" s="238" t="str">
        <f t="shared" si="3"/>
        <v>N</v>
      </c>
    </row>
    <row r="18" spans="1:6" ht="16" hidden="1" thickBot="1">
      <c r="A18" t="str">
        <f>'[1]Process assessment phase 1'!C51</f>
        <v>PR5.3</v>
      </c>
      <c r="B18" s="1">
        <f>'[1]Process assessment phase 1'!G51</f>
        <v>0</v>
      </c>
      <c r="C18" s="238" t="str">
        <f t="shared" si="0"/>
        <v>Y</v>
      </c>
      <c r="D18" s="238" t="str">
        <f t="shared" si="1"/>
        <v>N</v>
      </c>
      <c r="E18" s="238" t="str">
        <f t="shared" si="2"/>
        <v>N</v>
      </c>
      <c r="F18" s="238" t="str">
        <f t="shared" si="3"/>
        <v>N</v>
      </c>
    </row>
    <row r="19" spans="1:6" ht="16" hidden="1" thickBot="1">
      <c r="A19" t="str">
        <f>'[1]Process assessment phase 1'!C54</f>
        <v>PR6.1</v>
      </c>
      <c r="B19" s="1">
        <f>'[1]Process assessment phase 1'!G54</f>
        <v>0</v>
      </c>
      <c r="C19" s="238" t="str">
        <f t="shared" si="0"/>
        <v>Y</v>
      </c>
      <c r="D19" s="238" t="str">
        <f t="shared" si="1"/>
        <v>N</v>
      </c>
      <c r="E19" s="238" t="str">
        <f t="shared" si="2"/>
        <v>N</v>
      </c>
      <c r="F19" s="238" t="str">
        <f t="shared" si="3"/>
        <v>N</v>
      </c>
    </row>
    <row r="20" spans="1:6" ht="16" hidden="1" thickBot="1">
      <c r="A20" t="str">
        <f>'[1]Process assessment phase 1'!C57</f>
        <v>PR6.2</v>
      </c>
      <c r="B20" s="1">
        <f>'[1]Process assessment phase 1'!G57</f>
        <v>0</v>
      </c>
      <c r="C20" s="238" t="str">
        <f t="shared" si="0"/>
        <v>Y</v>
      </c>
      <c r="D20" s="238" t="str">
        <f t="shared" si="1"/>
        <v>N</v>
      </c>
      <c r="E20" s="238" t="str">
        <f t="shared" si="2"/>
        <v>N</v>
      </c>
      <c r="F20" s="238" t="str">
        <f t="shared" si="3"/>
        <v>N</v>
      </c>
    </row>
    <row r="21" spans="1:6" ht="16" hidden="1" thickBot="1">
      <c r="A21" t="str">
        <f>'[1]Process assessment phase 1'!C60</f>
        <v>PR6.3</v>
      </c>
      <c r="B21" s="1">
        <f>'[1]Process assessment phase 1'!G60</f>
        <v>0</v>
      </c>
      <c r="C21" s="238" t="str">
        <f t="shared" si="0"/>
        <v>Y</v>
      </c>
      <c r="D21" s="238" t="str">
        <f t="shared" si="1"/>
        <v>N</v>
      </c>
      <c r="E21" s="238" t="str">
        <f t="shared" si="2"/>
        <v>N</v>
      </c>
      <c r="F21" s="238" t="str">
        <f t="shared" si="3"/>
        <v>N</v>
      </c>
    </row>
    <row r="22" spans="1:6" ht="16" hidden="1" thickBot="1">
      <c r="A22" t="str">
        <f>'[1]Process assessment phase 1'!C63</f>
        <v>PR6.4</v>
      </c>
      <c r="B22" s="1">
        <f>'[1]Process assessment phase 1'!G63</f>
        <v>0</v>
      </c>
      <c r="C22" s="238" t="str">
        <f t="shared" si="0"/>
        <v>Y</v>
      </c>
      <c r="D22" s="238" t="str">
        <f t="shared" si="1"/>
        <v>N</v>
      </c>
      <c r="E22" s="238" t="str">
        <f t="shared" si="2"/>
        <v>N</v>
      </c>
      <c r="F22" s="238" t="str">
        <f t="shared" si="3"/>
        <v>N</v>
      </c>
    </row>
    <row r="23" spans="1:6">
      <c r="A23" t="str">
        <f>'[1]Process assessment phase 1'!C66</f>
        <v>PR7.1</v>
      </c>
      <c r="B23" s="1">
        <f>'[1]Process assessment phase 1'!G66</f>
        <v>2</v>
      </c>
      <c r="C23" s="235" t="str">
        <f t="shared" si="0"/>
        <v>Y</v>
      </c>
      <c r="D23" s="236" t="str">
        <f t="shared" si="1"/>
        <v>Y</v>
      </c>
      <c r="E23" s="237" t="str">
        <f t="shared" si="2"/>
        <v>Y</v>
      </c>
      <c r="F23" s="238" t="str">
        <f t="shared" si="3"/>
        <v>N</v>
      </c>
    </row>
    <row r="24" spans="1:6">
      <c r="A24" t="str">
        <f>'[1]Process assessment phase 1'!C69</f>
        <v>PR7.2</v>
      </c>
      <c r="B24" s="1">
        <f>'[1]Process assessment phase 1'!G69</f>
        <v>1</v>
      </c>
      <c r="C24" s="239" t="str">
        <f t="shared" si="0"/>
        <v>Y</v>
      </c>
      <c r="D24" s="238" t="str">
        <f t="shared" si="1"/>
        <v>Y</v>
      </c>
      <c r="E24" s="240" t="str">
        <f t="shared" si="2"/>
        <v>N</v>
      </c>
      <c r="F24" s="238" t="str">
        <f t="shared" si="3"/>
        <v>N</v>
      </c>
    </row>
    <row r="25" spans="1:6">
      <c r="A25" t="str">
        <f>'[1]Process assessment phase 1'!C72</f>
        <v>PR7.3</v>
      </c>
      <c r="B25" s="1">
        <f>'[1]Process assessment phase 1'!G72</f>
        <v>1</v>
      </c>
      <c r="C25" s="239" t="str">
        <f t="shared" si="0"/>
        <v>Y</v>
      </c>
      <c r="D25" s="238" t="str">
        <f t="shared" si="1"/>
        <v>Y</v>
      </c>
      <c r="E25" s="240" t="str">
        <f t="shared" si="2"/>
        <v>N</v>
      </c>
      <c r="F25" s="238" t="str">
        <f t="shared" si="3"/>
        <v>N</v>
      </c>
    </row>
    <row r="26" spans="1:6">
      <c r="A26" t="str">
        <f>'[1]Process assessment phase 1'!C75</f>
        <v>PR7.4</v>
      </c>
      <c r="B26" s="1">
        <f>'[1]Process assessment phase 1'!G75</f>
        <v>3</v>
      </c>
      <c r="C26" s="239" t="str">
        <f t="shared" si="0"/>
        <v>Y</v>
      </c>
      <c r="D26" s="238" t="str">
        <f t="shared" si="1"/>
        <v>Y</v>
      </c>
      <c r="E26" s="240" t="str">
        <f t="shared" si="2"/>
        <v>Y</v>
      </c>
      <c r="F26" s="238" t="str">
        <f t="shared" si="3"/>
        <v>Y</v>
      </c>
    </row>
    <row r="27" spans="1:6">
      <c r="A27" t="str">
        <f>'[1]Process assessment phase 1'!C78</f>
        <v>PR7.5</v>
      </c>
      <c r="B27" s="1">
        <f>'[1]Process assessment phase 1'!G78</f>
        <v>1</v>
      </c>
      <c r="C27" s="239" t="str">
        <f t="shared" si="0"/>
        <v>Y</v>
      </c>
      <c r="D27" s="238" t="str">
        <f t="shared" si="1"/>
        <v>Y</v>
      </c>
      <c r="E27" s="240" t="str">
        <f t="shared" si="2"/>
        <v>N</v>
      </c>
      <c r="F27" s="238" t="str">
        <f t="shared" si="3"/>
        <v>N</v>
      </c>
    </row>
    <row r="28" spans="1:6" ht="16" thickBot="1">
      <c r="A28" t="str">
        <f>'[1]Process assessment phase 1'!C81</f>
        <v>PR7.6</v>
      </c>
      <c r="B28" s="1">
        <f>'[1]Process assessment phase 1'!G81</f>
        <v>2</v>
      </c>
      <c r="C28" s="241" t="str">
        <f t="shared" si="0"/>
        <v>Y</v>
      </c>
      <c r="D28" s="242" t="str">
        <f t="shared" si="1"/>
        <v>Y</v>
      </c>
      <c r="E28" s="243" t="str">
        <f t="shared" si="2"/>
        <v>Y</v>
      </c>
      <c r="F28" s="238" t="str">
        <f t="shared" si="3"/>
        <v>N</v>
      </c>
    </row>
    <row r="29" spans="1:6">
      <c r="A29" t="str">
        <f>'[1]Process assessment phase 1'!C84</f>
        <v>PR8.1</v>
      </c>
      <c r="B29" s="1">
        <f>'[1]Process assessment phase 1'!G84</f>
        <v>2</v>
      </c>
      <c r="C29" s="235" t="str">
        <f t="shared" si="0"/>
        <v>Y</v>
      </c>
      <c r="D29" s="237" t="str">
        <f t="shared" si="1"/>
        <v>Y</v>
      </c>
      <c r="E29" s="238" t="str">
        <f t="shared" si="2"/>
        <v>Y</v>
      </c>
      <c r="F29" s="238" t="str">
        <f t="shared" si="3"/>
        <v>N</v>
      </c>
    </row>
    <row r="30" spans="1:6">
      <c r="A30" t="str">
        <f>'[1]Process assessment phase 1'!C87</f>
        <v>PR8.2</v>
      </c>
      <c r="B30" s="1">
        <f>'[1]Process assessment phase 1'!G87</f>
        <v>3</v>
      </c>
      <c r="C30" s="239" t="str">
        <f t="shared" si="0"/>
        <v>Y</v>
      </c>
      <c r="D30" s="240" t="str">
        <f t="shared" si="1"/>
        <v>Y</v>
      </c>
      <c r="E30" s="238" t="str">
        <f t="shared" si="2"/>
        <v>Y</v>
      </c>
      <c r="F30" s="238" t="str">
        <f t="shared" si="3"/>
        <v>Y</v>
      </c>
    </row>
    <row r="31" spans="1:6">
      <c r="A31" t="str">
        <f>'[1]Process assessment phase 1'!C90</f>
        <v>PR8.3</v>
      </c>
      <c r="B31" s="1">
        <f>'[1]Process assessment phase 1'!G90</f>
        <v>3</v>
      </c>
      <c r="C31" s="239" t="str">
        <f t="shared" si="0"/>
        <v>Y</v>
      </c>
      <c r="D31" s="240" t="str">
        <f t="shared" si="1"/>
        <v>Y</v>
      </c>
      <c r="E31" s="238" t="str">
        <f t="shared" si="2"/>
        <v>Y</v>
      </c>
      <c r="F31" s="238" t="str">
        <f t="shared" si="3"/>
        <v>Y</v>
      </c>
    </row>
    <row r="32" spans="1:6" ht="16" thickBot="1">
      <c r="A32" t="str">
        <f>'[1]Process assessment phase 1'!C93</f>
        <v>PR8.4</v>
      </c>
      <c r="B32" s="1">
        <f>'[1]Process assessment phase 1'!G93</f>
        <v>3</v>
      </c>
      <c r="C32" s="239" t="str">
        <f t="shared" si="0"/>
        <v>Y</v>
      </c>
      <c r="D32" s="240" t="str">
        <f t="shared" si="1"/>
        <v>Y</v>
      </c>
      <c r="E32" s="238" t="str">
        <f t="shared" si="2"/>
        <v>Y</v>
      </c>
      <c r="F32" s="238" t="str">
        <f t="shared" si="3"/>
        <v>Y</v>
      </c>
    </row>
    <row r="33" spans="1:6">
      <c r="A33" t="str">
        <f>'[1]Process assessment phase 1'!C96</f>
        <v>PR9.1</v>
      </c>
      <c r="B33" s="1">
        <f>'[1]Process assessment phase 1'!G96</f>
        <v>3</v>
      </c>
      <c r="C33" s="235" t="str">
        <f t="shared" si="0"/>
        <v>Y</v>
      </c>
      <c r="D33" s="236" t="str">
        <f t="shared" si="1"/>
        <v>Y</v>
      </c>
      <c r="E33" s="236" t="str">
        <f t="shared" si="2"/>
        <v>Y</v>
      </c>
      <c r="F33" s="237" t="str">
        <f t="shared" si="3"/>
        <v>Y</v>
      </c>
    </row>
    <row r="34" spans="1:6">
      <c r="A34" t="str">
        <f>'[1]Process assessment phase 1'!C99</f>
        <v>PR9.2</v>
      </c>
      <c r="B34" s="1">
        <f>'[1]Process assessment phase 1'!G99</f>
        <v>2</v>
      </c>
      <c r="C34" s="239" t="str">
        <f t="shared" si="0"/>
        <v>Y</v>
      </c>
      <c r="D34" s="238" t="str">
        <f t="shared" si="1"/>
        <v>Y</v>
      </c>
      <c r="E34" s="238" t="str">
        <f t="shared" si="2"/>
        <v>Y</v>
      </c>
      <c r="F34" s="240" t="str">
        <f t="shared" si="3"/>
        <v>N</v>
      </c>
    </row>
    <row r="35" spans="1:6">
      <c r="A35" t="str">
        <f>'[1]Process assessment phase 1'!C102</f>
        <v>PR9.3</v>
      </c>
      <c r="B35" s="1">
        <f>'[1]Process assessment phase 1'!G102</f>
        <v>2</v>
      </c>
      <c r="C35" s="239" t="str">
        <f t="shared" si="0"/>
        <v>Y</v>
      </c>
      <c r="D35" s="238" t="str">
        <f t="shared" si="1"/>
        <v>Y</v>
      </c>
      <c r="E35" s="238" t="str">
        <f t="shared" si="2"/>
        <v>Y</v>
      </c>
      <c r="F35" s="240" t="str">
        <f t="shared" si="3"/>
        <v>N</v>
      </c>
    </row>
    <row r="36" spans="1:6">
      <c r="A36" t="str">
        <f>'[1]Process assessment phase 1'!C105</f>
        <v>PR9.4</v>
      </c>
      <c r="B36" s="1">
        <f>'[1]Process assessment phase 1'!G105</f>
        <v>2</v>
      </c>
      <c r="C36" s="239" t="str">
        <f t="shared" si="0"/>
        <v>Y</v>
      </c>
      <c r="D36" s="238" t="str">
        <f t="shared" si="1"/>
        <v>Y</v>
      </c>
      <c r="E36" s="238" t="str">
        <f t="shared" si="2"/>
        <v>Y</v>
      </c>
      <c r="F36" s="240" t="str">
        <f t="shared" si="3"/>
        <v>N</v>
      </c>
    </row>
    <row r="37" spans="1:6">
      <c r="A37" t="str">
        <f>'[1]Process assessment phase 1'!C108</f>
        <v>PR9.5</v>
      </c>
      <c r="B37" s="1">
        <f>'[1]Process assessment phase 1'!G108</f>
        <v>3</v>
      </c>
      <c r="C37" s="239" t="str">
        <f t="shared" si="0"/>
        <v>Y</v>
      </c>
      <c r="D37" s="238" t="str">
        <f t="shared" si="1"/>
        <v>Y</v>
      </c>
      <c r="E37" s="238" t="str">
        <f t="shared" si="2"/>
        <v>Y</v>
      </c>
      <c r="F37" s="240" t="str">
        <f t="shared" si="3"/>
        <v>Y</v>
      </c>
    </row>
    <row r="38" spans="1:6">
      <c r="A38" t="str">
        <f>'[1]Process assessment phase 1'!C111</f>
        <v>PR9.6</v>
      </c>
      <c r="B38" s="1">
        <f>'[1]Process assessment phase 1'!G111</f>
        <v>3</v>
      </c>
      <c r="C38" s="239" t="str">
        <f t="shared" si="0"/>
        <v>Y</v>
      </c>
      <c r="D38" s="238" t="str">
        <f t="shared" si="1"/>
        <v>Y</v>
      </c>
      <c r="E38" s="238" t="str">
        <f t="shared" si="2"/>
        <v>Y</v>
      </c>
      <c r="F38" s="240" t="str">
        <f t="shared" si="3"/>
        <v>Y</v>
      </c>
    </row>
    <row r="39" spans="1:6">
      <c r="A39" t="str">
        <f>'[1]Process assessment phase 1'!C114</f>
        <v>PR9.7</v>
      </c>
      <c r="B39" s="1">
        <f>'[1]Process assessment phase 1'!G114</f>
        <v>3</v>
      </c>
      <c r="C39" s="239" t="str">
        <f t="shared" si="0"/>
        <v>Y</v>
      </c>
      <c r="D39" s="238" t="str">
        <f t="shared" si="1"/>
        <v>Y</v>
      </c>
      <c r="E39" s="238" t="str">
        <f t="shared" si="2"/>
        <v>Y</v>
      </c>
      <c r="F39" s="240" t="str">
        <f t="shared" si="3"/>
        <v>Y</v>
      </c>
    </row>
    <row r="40" spans="1:6" ht="16" thickBot="1">
      <c r="A40" t="str">
        <f>'[1]Process assessment phase 1'!C117</f>
        <v>PR9.8</v>
      </c>
      <c r="B40" s="1">
        <f>'[1]Process assessment phase 1'!G117</f>
        <v>2</v>
      </c>
      <c r="C40" s="241" t="str">
        <f t="shared" si="0"/>
        <v>Y</v>
      </c>
      <c r="D40" s="242" t="str">
        <f t="shared" si="1"/>
        <v>Y</v>
      </c>
      <c r="E40" s="242" t="str">
        <f t="shared" si="2"/>
        <v>Y</v>
      </c>
      <c r="F40" s="243" t="str">
        <f t="shared" si="3"/>
        <v>N</v>
      </c>
    </row>
    <row r="41" spans="1:6" ht="16" hidden="1" thickBot="1">
      <c r="A41" t="str">
        <f>'[1]Process assessment phase 1'!C120</f>
        <v>PR10.1</v>
      </c>
      <c r="B41" s="1">
        <f>'[1]Process assessment phase 1'!G120</f>
        <v>0</v>
      </c>
      <c r="C41" s="238" t="str">
        <f t="shared" si="0"/>
        <v>Y</v>
      </c>
      <c r="D41" s="238" t="str">
        <f t="shared" si="1"/>
        <v>N</v>
      </c>
      <c r="E41" s="238" t="str">
        <f t="shared" si="2"/>
        <v>N</v>
      </c>
      <c r="F41" s="238" t="str">
        <f t="shared" si="3"/>
        <v>N</v>
      </c>
    </row>
    <row r="42" spans="1:6" ht="16" hidden="1" thickBot="1">
      <c r="A42" t="str">
        <f>'[1]Process assessment phase 1'!C123</f>
        <v>PR10.2</v>
      </c>
      <c r="B42" s="1">
        <f>'[1]Process assessment phase 1'!G123</f>
        <v>0</v>
      </c>
      <c r="C42" s="238" t="str">
        <f t="shared" si="0"/>
        <v>Y</v>
      </c>
      <c r="D42" s="238" t="str">
        <f t="shared" si="1"/>
        <v>N</v>
      </c>
      <c r="E42" s="238" t="str">
        <f t="shared" si="2"/>
        <v>N</v>
      </c>
      <c r="F42" s="238" t="str">
        <f t="shared" si="3"/>
        <v>N</v>
      </c>
    </row>
    <row r="43" spans="1:6" ht="16" hidden="1" thickBot="1">
      <c r="A43" t="str">
        <f>'[1]Process assessment phase 1'!C126</f>
        <v>PR10.3</v>
      </c>
      <c r="B43" s="1">
        <f>'[1]Process assessment phase 1'!G126</f>
        <v>0</v>
      </c>
      <c r="C43" s="238" t="str">
        <f t="shared" si="0"/>
        <v>Y</v>
      </c>
      <c r="D43" s="238" t="str">
        <f t="shared" si="1"/>
        <v>N</v>
      </c>
      <c r="E43" s="238" t="str">
        <f t="shared" si="2"/>
        <v>N</v>
      </c>
      <c r="F43" s="238" t="str">
        <f t="shared" si="3"/>
        <v>N</v>
      </c>
    </row>
    <row r="44" spans="1:6" ht="16" hidden="1" thickBot="1">
      <c r="A44" t="str">
        <f>'[1]Process assessment phase 1'!C129</f>
        <v>PR10.4</v>
      </c>
      <c r="B44" s="1">
        <f>'[1]Process assessment phase 1'!G129</f>
        <v>0</v>
      </c>
      <c r="C44" s="238" t="str">
        <f t="shared" si="0"/>
        <v>Y</v>
      </c>
      <c r="D44" s="238" t="str">
        <f t="shared" si="1"/>
        <v>N</v>
      </c>
      <c r="E44" s="238" t="str">
        <f t="shared" si="2"/>
        <v>N</v>
      </c>
      <c r="F44" s="238" t="str">
        <f t="shared" si="3"/>
        <v>N</v>
      </c>
    </row>
    <row r="45" spans="1:6" ht="16" hidden="1" thickBot="1">
      <c r="A45" t="str">
        <f>'[1]Process assessment phase 1'!C132</f>
        <v>PR11.1</v>
      </c>
      <c r="B45" s="1">
        <f>'[1]Process assessment phase 1'!G132</f>
        <v>0</v>
      </c>
      <c r="C45" s="238" t="str">
        <f t="shared" si="0"/>
        <v>Y</v>
      </c>
      <c r="D45" s="238" t="str">
        <f t="shared" si="1"/>
        <v>N</v>
      </c>
      <c r="E45" s="238" t="str">
        <f t="shared" si="2"/>
        <v>N</v>
      </c>
      <c r="F45" s="238" t="str">
        <f t="shared" si="3"/>
        <v>N</v>
      </c>
    </row>
    <row r="46" spans="1:6" ht="16" hidden="1" thickBot="1">
      <c r="A46" t="str">
        <f>'[1]Process assessment phase 1'!C135</f>
        <v>PR11.2</v>
      </c>
      <c r="B46" s="1">
        <f>'[1]Process assessment phase 1'!G135</f>
        <v>0</v>
      </c>
      <c r="C46" s="238" t="str">
        <f t="shared" si="0"/>
        <v>Y</v>
      </c>
      <c r="D46" s="238" t="str">
        <f t="shared" si="1"/>
        <v>N</v>
      </c>
      <c r="E46" s="238" t="str">
        <f t="shared" si="2"/>
        <v>N</v>
      </c>
      <c r="F46" s="238" t="str">
        <f t="shared" si="3"/>
        <v>N</v>
      </c>
    </row>
    <row r="47" spans="1:6" ht="16" hidden="1" thickBot="1">
      <c r="A47" t="str">
        <f>'[1]Process assessment phase 1'!C138</f>
        <v>PR11.3</v>
      </c>
      <c r="B47" s="1">
        <f>'[1]Process assessment phase 1'!G138</f>
        <v>0</v>
      </c>
      <c r="C47" s="238" t="str">
        <f t="shared" si="0"/>
        <v>Y</v>
      </c>
      <c r="D47" s="238" t="str">
        <f t="shared" si="1"/>
        <v>N</v>
      </c>
      <c r="E47" s="238" t="str">
        <f t="shared" si="2"/>
        <v>N</v>
      </c>
      <c r="F47" s="238" t="str">
        <f t="shared" si="3"/>
        <v>N</v>
      </c>
    </row>
    <row r="48" spans="1:6" ht="16" hidden="1" thickBot="1">
      <c r="A48" t="str">
        <f>'[1]Process assessment phase 1'!C141</f>
        <v>PR11.4</v>
      </c>
      <c r="B48" s="1">
        <f>'[1]Process assessment phase 1'!G141</f>
        <v>0</v>
      </c>
      <c r="C48" s="238" t="str">
        <f t="shared" si="0"/>
        <v>Y</v>
      </c>
      <c r="D48" s="238" t="str">
        <f t="shared" si="1"/>
        <v>N</v>
      </c>
      <c r="E48" s="238" t="str">
        <f t="shared" si="2"/>
        <v>N</v>
      </c>
      <c r="F48" s="238" t="str">
        <f t="shared" si="3"/>
        <v>N</v>
      </c>
    </row>
    <row r="49" spans="1:6" ht="16" hidden="1" thickBot="1">
      <c r="A49" t="str">
        <f>'[1]Process assessment phase 1'!C144</f>
        <v>PR11.5</v>
      </c>
      <c r="B49" s="1">
        <f>'[1]Process assessment phase 1'!G144</f>
        <v>0</v>
      </c>
      <c r="C49" s="238" t="str">
        <f t="shared" si="0"/>
        <v>Y</v>
      </c>
      <c r="D49" s="238" t="str">
        <f t="shared" si="1"/>
        <v>N</v>
      </c>
      <c r="E49" s="238" t="str">
        <f t="shared" si="2"/>
        <v>N</v>
      </c>
      <c r="F49" s="238" t="str">
        <f t="shared" si="3"/>
        <v>N</v>
      </c>
    </row>
    <row r="50" spans="1:6" ht="16" hidden="1" thickBot="1">
      <c r="A50" t="str">
        <f>'[1]Process assessment phase 1'!C147</f>
        <v>PR11.6</v>
      </c>
      <c r="B50" s="1">
        <f>'[1]Process assessment phase 1'!G147</f>
        <v>0</v>
      </c>
      <c r="C50" s="238" t="str">
        <f t="shared" si="0"/>
        <v>Y</v>
      </c>
      <c r="D50" s="238" t="str">
        <f t="shared" si="1"/>
        <v>N</v>
      </c>
      <c r="E50" s="238" t="str">
        <f t="shared" si="2"/>
        <v>N</v>
      </c>
      <c r="F50" s="238" t="str">
        <f t="shared" si="3"/>
        <v>N</v>
      </c>
    </row>
    <row r="51" spans="1:6" ht="16" hidden="1" thickBot="1">
      <c r="A51" t="str">
        <f>'[1]Process assessment phase 1'!C150</f>
        <v>PR12.1</v>
      </c>
      <c r="B51" s="1">
        <f>'[1]Process assessment phase 1'!G150</f>
        <v>0</v>
      </c>
      <c r="C51" s="238" t="str">
        <f t="shared" si="0"/>
        <v>Y</v>
      </c>
      <c r="D51" s="238" t="str">
        <f t="shared" si="1"/>
        <v>N</v>
      </c>
      <c r="E51" s="238" t="str">
        <f t="shared" si="2"/>
        <v>N</v>
      </c>
      <c r="F51" s="238" t="str">
        <f t="shared" si="3"/>
        <v>N</v>
      </c>
    </row>
    <row r="52" spans="1:6" ht="16" hidden="1" thickBot="1">
      <c r="A52" t="str">
        <f>'[1]Process assessment phase 1'!C153</f>
        <v>PR12.2</v>
      </c>
      <c r="B52" s="1">
        <f>'[1]Process assessment phase 1'!G153</f>
        <v>0</v>
      </c>
      <c r="C52" s="238" t="str">
        <f t="shared" si="0"/>
        <v>Y</v>
      </c>
      <c r="D52" s="238" t="str">
        <f t="shared" si="1"/>
        <v>N</v>
      </c>
      <c r="E52" s="238" t="str">
        <f t="shared" si="2"/>
        <v>N</v>
      </c>
      <c r="F52" s="238" t="str">
        <f t="shared" si="3"/>
        <v>N</v>
      </c>
    </row>
    <row r="53" spans="1:6" ht="16" hidden="1" thickBot="1">
      <c r="A53" t="str">
        <f>'[1]Process assessment phase 1'!C156</f>
        <v>PR12.3</v>
      </c>
      <c r="B53" s="1">
        <f>'[1]Process assessment phase 1'!G156</f>
        <v>0</v>
      </c>
      <c r="C53" s="238" t="str">
        <f t="shared" si="0"/>
        <v>Y</v>
      </c>
      <c r="D53" s="238" t="str">
        <f t="shared" si="1"/>
        <v>N</v>
      </c>
      <c r="E53" s="238" t="str">
        <f t="shared" si="2"/>
        <v>N</v>
      </c>
      <c r="F53" s="238" t="str">
        <f t="shared" si="3"/>
        <v>N</v>
      </c>
    </row>
    <row r="54" spans="1:6" ht="16" hidden="1" thickBot="1">
      <c r="A54" t="str">
        <f>'[1]Process assessment phase 1'!C159</f>
        <v>PR12.4</v>
      </c>
      <c r="B54" s="1">
        <f>'[1]Process assessment phase 1'!G159</f>
        <v>0</v>
      </c>
      <c r="C54" s="238" t="str">
        <f t="shared" si="0"/>
        <v>Y</v>
      </c>
      <c r="D54" s="238" t="str">
        <f t="shared" si="1"/>
        <v>N</v>
      </c>
      <c r="E54" s="238" t="str">
        <f t="shared" si="2"/>
        <v>N</v>
      </c>
      <c r="F54" s="238" t="str">
        <f t="shared" si="3"/>
        <v>N</v>
      </c>
    </row>
    <row r="55" spans="1:6" ht="16" hidden="1" thickBot="1">
      <c r="A55" t="str">
        <f>'[1]Process assessment phase 1'!C162</f>
        <v>PR12.5</v>
      </c>
      <c r="B55" s="1">
        <f>'[1]Process assessment phase 1'!G162</f>
        <v>0</v>
      </c>
      <c r="C55" s="238" t="str">
        <f t="shared" si="0"/>
        <v>Y</v>
      </c>
      <c r="D55" s="238" t="str">
        <f t="shared" si="1"/>
        <v>N</v>
      </c>
      <c r="E55" s="238" t="str">
        <f t="shared" si="2"/>
        <v>N</v>
      </c>
      <c r="F55" s="238" t="str">
        <f t="shared" si="3"/>
        <v>N</v>
      </c>
    </row>
    <row r="56" spans="1:6" ht="16" hidden="1" thickBot="1">
      <c r="A56" t="str">
        <f>'[1]Process assessment phase 1'!C165</f>
        <v>PR12.6</v>
      </c>
      <c r="B56" s="1">
        <f>'[1]Process assessment phase 1'!G165</f>
        <v>0</v>
      </c>
      <c r="C56" s="238" t="str">
        <f t="shared" si="0"/>
        <v>Y</v>
      </c>
      <c r="D56" s="238" t="str">
        <f t="shared" si="1"/>
        <v>N</v>
      </c>
      <c r="E56" s="238" t="str">
        <f t="shared" si="2"/>
        <v>N</v>
      </c>
      <c r="F56" s="238" t="str">
        <f t="shared" si="3"/>
        <v>N</v>
      </c>
    </row>
    <row r="57" spans="1:6" ht="16" hidden="1" thickBot="1">
      <c r="A57" t="str">
        <f>'[1]Process assessment phase 1'!C168</f>
        <v>PR12.7</v>
      </c>
      <c r="B57" s="1">
        <f>'[1]Process assessment phase 1'!G168</f>
        <v>0</v>
      </c>
      <c r="C57" s="238" t="str">
        <f t="shared" si="0"/>
        <v>Y</v>
      </c>
      <c r="D57" s="238" t="str">
        <f t="shared" si="1"/>
        <v>N</v>
      </c>
      <c r="E57" s="238" t="str">
        <f t="shared" si="2"/>
        <v>N</v>
      </c>
      <c r="F57" s="238" t="str">
        <f t="shared" si="3"/>
        <v>N</v>
      </c>
    </row>
    <row r="58" spans="1:6" ht="16" hidden="1" thickBot="1">
      <c r="A58" t="str">
        <f>'[1]Process assessment phase 1'!C171</f>
        <v>PR13.1</v>
      </c>
      <c r="B58" s="1">
        <f>'[1]Process assessment phase 1'!G171</f>
        <v>0</v>
      </c>
      <c r="C58" s="238" t="str">
        <f t="shared" si="0"/>
        <v>Y</v>
      </c>
      <c r="D58" s="238" t="str">
        <f t="shared" si="1"/>
        <v>N</v>
      </c>
      <c r="E58" s="238" t="str">
        <f t="shared" si="2"/>
        <v>N</v>
      </c>
      <c r="F58" s="238" t="str">
        <f t="shared" si="3"/>
        <v>N</v>
      </c>
    </row>
    <row r="59" spans="1:6" ht="16" hidden="1" thickBot="1">
      <c r="A59" t="str">
        <f>'[1]Process assessment phase 1'!C174</f>
        <v>PR13.2</v>
      </c>
      <c r="B59" s="1">
        <f>'[1]Process assessment phase 1'!G174</f>
        <v>0</v>
      </c>
      <c r="C59" s="238" t="str">
        <f t="shared" si="0"/>
        <v>Y</v>
      </c>
      <c r="D59" s="238" t="str">
        <f t="shared" si="1"/>
        <v>N</v>
      </c>
      <c r="E59" s="238" t="str">
        <f t="shared" si="2"/>
        <v>N</v>
      </c>
      <c r="F59" s="238" t="str">
        <f t="shared" si="3"/>
        <v>N</v>
      </c>
    </row>
    <row r="60" spans="1:6" ht="16" hidden="1" thickBot="1">
      <c r="A60" t="str">
        <f>'[1]Process assessment phase 1'!C177</f>
        <v>PR13.3</v>
      </c>
      <c r="B60" s="1">
        <f>'[1]Process assessment phase 1'!G177</f>
        <v>0</v>
      </c>
      <c r="C60" s="238" t="str">
        <f t="shared" si="0"/>
        <v>Y</v>
      </c>
      <c r="D60" s="238" t="str">
        <f t="shared" si="1"/>
        <v>N</v>
      </c>
      <c r="E60" s="238" t="str">
        <f t="shared" si="2"/>
        <v>N</v>
      </c>
      <c r="F60" s="238" t="str">
        <f t="shared" si="3"/>
        <v>N</v>
      </c>
    </row>
    <row r="61" spans="1:6" ht="16" hidden="1" thickBot="1">
      <c r="A61" t="str">
        <f>'[1]Process assessment phase 1'!C180</f>
        <v>PR13.4</v>
      </c>
      <c r="B61" s="1">
        <f>'[1]Process assessment phase 1'!G180</f>
        <v>0</v>
      </c>
      <c r="C61" s="238" t="str">
        <f t="shared" si="0"/>
        <v>Y</v>
      </c>
      <c r="D61" s="238" t="str">
        <f t="shared" si="1"/>
        <v>N</v>
      </c>
      <c r="E61" s="238" t="str">
        <f t="shared" si="2"/>
        <v>N</v>
      </c>
      <c r="F61" s="238" t="str">
        <f t="shared" si="3"/>
        <v>N</v>
      </c>
    </row>
    <row r="62" spans="1:6" ht="16" hidden="1" thickBot="1">
      <c r="A62" t="str">
        <f>'[1]Process assessment phase 1'!C183</f>
        <v>PR13.5</v>
      </c>
      <c r="B62" s="1">
        <f>'[1]Process assessment phase 1'!G183</f>
        <v>0</v>
      </c>
      <c r="C62" s="238" t="str">
        <f t="shared" si="0"/>
        <v>Y</v>
      </c>
      <c r="D62" s="238" t="str">
        <f t="shared" si="1"/>
        <v>N</v>
      </c>
      <c r="E62" s="238" t="str">
        <f t="shared" si="2"/>
        <v>N</v>
      </c>
      <c r="F62" s="238" t="str">
        <f t="shared" si="3"/>
        <v>N</v>
      </c>
    </row>
    <row r="63" spans="1:6" ht="16" hidden="1" thickBot="1">
      <c r="A63" t="str">
        <f>'[1]Process assessment phase 1'!C186</f>
        <v>PR13.6</v>
      </c>
      <c r="B63" s="1">
        <f>'[1]Process assessment phase 1'!G186</f>
        <v>0</v>
      </c>
      <c r="C63" s="238" t="str">
        <f t="shared" si="0"/>
        <v>Y</v>
      </c>
      <c r="D63" s="238" t="str">
        <f t="shared" si="1"/>
        <v>N</v>
      </c>
      <c r="E63" s="238" t="str">
        <f t="shared" si="2"/>
        <v>N</v>
      </c>
      <c r="F63" s="238" t="str">
        <f t="shared" si="3"/>
        <v>N</v>
      </c>
    </row>
    <row r="64" spans="1:6">
      <c r="A64" t="str">
        <f>'[1]Process assessment phase 1'!C189</f>
        <v>PR14.1</v>
      </c>
      <c r="B64" s="1">
        <f>'[1]Process assessment phase 1'!G189</f>
        <v>3</v>
      </c>
      <c r="C64" s="235" t="str">
        <f t="shared" si="0"/>
        <v>Y</v>
      </c>
      <c r="D64" s="236" t="str">
        <f t="shared" si="1"/>
        <v>Y</v>
      </c>
      <c r="E64" s="237" t="str">
        <f t="shared" si="2"/>
        <v>Y</v>
      </c>
      <c r="F64" s="238" t="str">
        <f t="shared" si="3"/>
        <v>Y</v>
      </c>
    </row>
    <row r="65" spans="1:6">
      <c r="A65" t="str">
        <f>'[1]Process assessment phase 1'!C192</f>
        <v>PR14.2</v>
      </c>
      <c r="B65" s="1">
        <f>'[1]Process assessment phase 1'!G192</f>
        <v>2</v>
      </c>
      <c r="C65" s="239" t="str">
        <f t="shared" si="0"/>
        <v>Y</v>
      </c>
      <c r="D65" s="238" t="str">
        <f t="shared" si="1"/>
        <v>Y</v>
      </c>
      <c r="E65" s="240" t="str">
        <f t="shared" si="2"/>
        <v>Y</v>
      </c>
      <c r="F65" s="238" t="str">
        <f t="shared" si="3"/>
        <v>N</v>
      </c>
    </row>
    <row r="66" spans="1:6" ht="16" thickBot="1">
      <c r="A66" t="str">
        <f>'[1]Process assessment phase 1'!C195</f>
        <v>PR14.3</v>
      </c>
      <c r="B66" s="1">
        <f>'[1]Process assessment phase 1'!G195</f>
        <v>3</v>
      </c>
      <c r="C66" s="241" t="str">
        <f t="shared" si="0"/>
        <v>Y</v>
      </c>
      <c r="D66" s="242" t="str">
        <f t="shared" si="1"/>
        <v>Y</v>
      </c>
      <c r="E66" s="243" t="str">
        <f t="shared" si="2"/>
        <v>Y</v>
      </c>
      <c r="F66" s="238" t="str">
        <f t="shared" si="3"/>
        <v>Y</v>
      </c>
    </row>
  </sheetData>
  <conditionalFormatting sqref="D3:F66">
    <cfRule type="beginsWith" dxfId="5" priority="4" operator="beginsWith" text="Y">
      <formula>LEFT(D3,LEN("Y"))="Y"</formula>
    </cfRule>
    <cfRule type="beginsWith" dxfId="4" priority="5" operator="beginsWith" text="N">
      <formula>LEFT(D3,LEN("N"))="N"</formula>
    </cfRule>
    <cfRule type="beginsWith" dxfId="3" priority="6" operator="beginsWith" text="Undefined">
      <formula>LEFT(D3,LEN("Undefined"))="Undefined"</formula>
    </cfRule>
  </conditionalFormatting>
  <conditionalFormatting sqref="C3:C66">
    <cfRule type="beginsWith" dxfId="2" priority="1" operator="beginsWith" text="Y">
      <formula>LEFT(C3,LEN("Y"))="Y"</formula>
    </cfRule>
    <cfRule type="beginsWith" dxfId="1" priority="2" operator="beginsWith" text="N">
      <formula>LEFT(C3,LEN("N"))="N"</formula>
    </cfRule>
    <cfRule type="beginsWith" dxfId="0" priority="3" operator="beginsWith" text="Undefined">
      <formula>LEFT(C3,LEN("Undefined"))="Undefined"</formula>
    </cfRule>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Introduction</vt:lpstr>
      <vt:lpstr>2. Process scope &amp; goals</vt:lpstr>
      <vt:lpstr>3. Process Assessment 2014</vt:lpstr>
      <vt:lpstr>4. Process capability results</vt:lpstr>
      <vt:lpstr>Sources</vt:lpstr>
      <vt:lpstr>First Assessment 2013</vt:lpstr>
      <vt:lpstr>First Assessment Results 2013</vt:lpstr>
    </vt:vector>
  </TitlesOfParts>
  <Company>Emergence Tech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 Appleton</dc:creator>
  <cp:lastModifiedBy>Sy Holsinger</cp:lastModifiedBy>
  <cp:lastPrinted>2014-06-13T09:32:01Z</cp:lastPrinted>
  <dcterms:created xsi:type="dcterms:W3CDTF">2013-02-14T12:30:41Z</dcterms:created>
  <dcterms:modified xsi:type="dcterms:W3CDTF">2014-10-03T18:14:38Z</dcterms:modified>
</cp:coreProperties>
</file>