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330"/>
  <workbookPr showInkAnnotation="0" autoCompressPictures="0"/>
  <bookViews>
    <workbookView xWindow="6920" yWindow="0" windowWidth="18680" windowHeight="14200" tabRatio="500" firstSheet="2" activeTab="3"/>
  </bookViews>
  <sheets>
    <sheet name="1. Introduction" sheetId="10" r:id="rId1"/>
    <sheet name="2. Process scope &amp; goals" sheetId="9" r:id="rId2"/>
    <sheet name="3. Process Assessment" sheetId="1" r:id="rId3"/>
    <sheet name="4. Process capability results" sheetId="12" r:id="rId4"/>
    <sheet name="ResultsProcessing" sheetId="11" state="hidden" r:id="rId5"/>
    <sheet name="OLD results" sheetId="2" state="hidden" r:id="rId6"/>
    <sheet name="Sources" sheetId="4" state="hidden" r:id="rId7"/>
  </sheets>
  <definedNames>
    <definedName name="_xlnm._FilterDatabase" localSheetId="2" hidden="1">'3. Process Assessment'!$A$3:$O$260</definedName>
    <definedName name="OLE_LINK113" localSheetId="2">'3. Process Assessment'!$E$96</definedName>
    <definedName name="Z_17F35089_4405_0B4C_944B_16B149D42C47_.wvu.Cols" localSheetId="3" hidden="1">'4. Process capability results'!$E:$N</definedName>
    <definedName name="Z_17F35089_4405_0B4C_944B_16B149D42C47_.wvu.Cols" localSheetId="5" hidden="1">'OLD results'!$E:$S</definedName>
    <definedName name="Z_C2311F05_77FD_D34D_86A4_7FBBF36A3466_.wvu.Cols" localSheetId="3" hidden="1">'4. Process capability results'!$E:$N</definedName>
    <definedName name="Z_C2311F05_77FD_D34D_86A4_7FBBF36A3466_.wvu.Cols" localSheetId="5" hidden="1">'OLD results'!$E:$S</definedName>
    <definedName name="Z_C2311F05_77FD_D34D_86A4_7FBBF36A3466_.wvu.FilterData" localSheetId="2" hidden="1">'3. Process Assessment'!$A$3:$J$260</definedName>
    <definedName name="Z_C2311F05_77FD_D34D_86A4_7FBBF36A3466_.wvu.Rows" localSheetId="2" hidden="1">'3. Process Assessment'!#REF!</definedName>
  </definedNames>
  <calcPr calcId="140001" concurrentCalc="0"/>
  <customWorkbookViews>
    <customWorkbookView name="Owen Appleton - Personal View" guid="{C2311F05-77FD-D34D-86A4-7FBBF36A3466}" mergeInterval="0" personalView="1" yWindow="54" windowWidth="1862" windowHeight="1002" tabRatio="500" activeSheetId="1"/>
    <customWorkbookView name="Michael Brenner - Persönliche Ansicht" guid="{17F35089-4405-0B4C-944B-16B149D42C47}" mergeInterval="0" personalView="1" yWindow="54" windowWidth="1920" windowHeight="1120" tabRatio="500"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F66" i="12" l="1"/>
  <c r="C2" i="11"/>
  <c r="E25" i="11"/>
  <c r="C25" i="11"/>
  <c r="J7" i="12"/>
  <c r="C3" i="11"/>
  <c r="E26" i="11"/>
  <c r="C26" i="11"/>
  <c r="J8" i="12"/>
  <c r="E27" i="11"/>
  <c r="C27" i="11"/>
  <c r="J9" i="12"/>
  <c r="E28" i="11"/>
  <c r="C28" i="11"/>
  <c r="J10" i="12"/>
  <c r="E29" i="11"/>
  <c r="C29" i="11"/>
  <c r="J11" i="12"/>
  <c r="C4" i="11"/>
  <c r="E30" i="11"/>
  <c r="C30" i="11"/>
  <c r="J12" i="12"/>
  <c r="C5" i="11"/>
  <c r="E31" i="11"/>
  <c r="C31" i="11"/>
  <c r="J13" i="12"/>
  <c r="E32" i="11"/>
  <c r="C32" i="11"/>
  <c r="J14" i="12"/>
  <c r="E33" i="11"/>
  <c r="C33" i="11"/>
  <c r="J15" i="12"/>
  <c r="C6" i="11"/>
  <c r="E34" i="11"/>
  <c r="C34" i="11"/>
  <c r="J16" i="12"/>
  <c r="E35" i="11"/>
  <c r="C35" i="11"/>
  <c r="J17" i="12"/>
  <c r="C7" i="11"/>
  <c r="E36" i="11"/>
  <c r="C36" i="11"/>
  <c r="J18" i="12"/>
  <c r="E37" i="11"/>
  <c r="C37" i="11"/>
  <c r="J19" i="12"/>
  <c r="C8" i="11"/>
  <c r="E38" i="11"/>
  <c r="C38" i="11"/>
  <c r="J20" i="12"/>
  <c r="E39" i="11"/>
  <c r="C39" i="11"/>
  <c r="J21" i="12"/>
  <c r="C9" i="11"/>
  <c r="E40" i="11"/>
  <c r="C40" i="11"/>
  <c r="J22" i="12"/>
  <c r="E41" i="11"/>
  <c r="C41" i="11"/>
  <c r="J23" i="12"/>
  <c r="E42" i="11"/>
  <c r="C42" i="11"/>
  <c r="J24" i="12"/>
  <c r="E43" i="11"/>
  <c r="C43" i="11"/>
  <c r="J25" i="12"/>
  <c r="C10" i="11"/>
  <c r="E44" i="11"/>
  <c r="C44" i="11"/>
  <c r="J26" i="12"/>
  <c r="E45" i="11"/>
  <c r="C45" i="11"/>
  <c r="J27" i="12"/>
  <c r="E46" i="11"/>
  <c r="C46" i="11"/>
  <c r="J28" i="12"/>
  <c r="E47" i="11"/>
  <c r="C47" i="11"/>
  <c r="J29" i="12"/>
  <c r="E48" i="11"/>
  <c r="C48" i="11"/>
  <c r="J30" i="12"/>
  <c r="E49" i="11"/>
  <c r="C49" i="11"/>
  <c r="J31" i="12"/>
  <c r="E50" i="11"/>
  <c r="C50" i="11"/>
  <c r="J32" i="12"/>
  <c r="C11" i="11"/>
  <c r="E51" i="11"/>
  <c r="C51" i="11"/>
  <c r="J33" i="12"/>
  <c r="E52" i="11"/>
  <c r="C52" i="11"/>
  <c r="J34" i="12"/>
  <c r="E53" i="11"/>
  <c r="C53" i="11"/>
  <c r="J35" i="12"/>
  <c r="C12" i="11"/>
  <c r="E54" i="11"/>
  <c r="C54" i="11"/>
  <c r="J36" i="12"/>
  <c r="E55" i="11"/>
  <c r="C55" i="11"/>
  <c r="J37" i="12"/>
  <c r="E56" i="11"/>
  <c r="C56" i="11"/>
  <c r="J38" i="12"/>
  <c r="E57" i="11"/>
  <c r="C57" i="11"/>
  <c r="J39" i="12"/>
  <c r="C13" i="11"/>
  <c r="E58" i="11"/>
  <c r="C58" i="11"/>
  <c r="J40" i="12"/>
  <c r="E59" i="11"/>
  <c r="C59" i="11"/>
  <c r="J41" i="12"/>
  <c r="E60" i="11"/>
  <c r="C60" i="11"/>
  <c r="J42" i="12"/>
  <c r="E61" i="11"/>
  <c r="C61" i="11"/>
  <c r="J43" i="12"/>
  <c r="C14" i="11"/>
  <c r="E62" i="11"/>
  <c r="C62" i="11"/>
  <c r="J44" i="12"/>
  <c r="E63" i="11"/>
  <c r="C63" i="11"/>
  <c r="J45" i="12"/>
  <c r="E64" i="11"/>
  <c r="C64" i="11"/>
  <c r="J46" i="12"/>
  <c r="E65" i="11"/>
  <c r="C65" i="11"/>
  <c r="J47" i="12"/>
  <c r="E66" i="11"/>
  <c r="C66" i="11"/>
  <c r="J48" i="12"/>
  <c r="C15" i="11"/>
  <c r="E67" i="11"/>
  <c r="C67" i="11"/>
  <c r="J49" i="12"/>
  <c r="E68" i="11"/>
  <c r="C68" i="11"/>
  <c r="J50" i="12"/>
  <c r="E69" i="11"/>
  <c r="C69" i="11"/>
  <c r="J51" i="12"/>
  <c r="E70" i="11"/>
  <c r="C70" i="11"/>
  <c r="J52" i="12"/>
  <c r="E71" i="11"/>
  <c r="C71" i="11"/>
  <c r="J53" i="12"/>
  <c r="E72" i="11"/>
  <c r="C72" i="11"/>
  <c r="J54" i="12"/>
  <c r="C16" i="11"/>
  <c r="E73" i="11"/>
  <c r="C73" i="11"/>
  <c r="J55" i="12"/>
  <c r="E74" i="11"/>
  <c r="C74" i="11"/>
  <c r="J56" i="12"/>
  <c r="E75" i="11"/>
  <c r="C75" i="11"/>
  <c r="J57" i="12"/>
  <c r="E76" i="11"/>
  <c r="C76" i="11"/>
  <c r="J58" i="12"/>
  <c r="C17" i="11"/>
  <c r="E77" i="11"/>
  <c r="C77" i="11"/>
  <c r="J59" i="12"/>
  <c r="E78" i="11"/>
  <c r="C78" i="11"/>
  <c r="J60" i="12"/>
  <c r="E79" i="11"/>
  <c r="C79" i="11"/>
  <c r="J61" i="12"/>
  <c r="E80" i="11"/>
  <c r="C80" i="11"/>
  <c r="J62" i="12"/>
  <c r="E81" i="11"/>
  <c r="C81" i="11"/>
  <c r="J63" i="12"/>
  <c r="E82" i="11"/>
  <c r="C82" i="11"/>
  <c r="J64" i="12"/>
  <c r="E83" i="11"/>
  <c r="C83" i="11"/>
  <c r="J65" i="12"/>
  <c r="C18" i="11"/>
  <c r="E84" i="11"/>
  <c r="C84" i="11"/>
  <c r="J66" i="12"/>
  <c r="E85" i="11"/>
  <c r="C85" i="11"/>
  <c r="J67" i="12"/>
  <c r="E86" i="11"/>
  <c r="C86" i="11"/>
  <c r="J68" i="12"/>
  <c r="E87" i="11"/>
  <c r="C87" i="11"/>
  <c r="J69" i="12"/>
  <c r="C19" i="11"/>
  <c r="E88" i="11"/>
  <c r="C88" i="11"/>
  <c r="J70" i="12"/>
  <c r="E89" i="11"/>
  <c r="C89" i="11"/>
  <c r="J71" i="12"/>
  <c r="E90" i="11"/>
  <c r="C90" i="11"/>
  <c r="J72" i="12"/>
  <c r="E91" i="11"/>
  <c r="C91" i="11"/>
  <c r="J73" i="12"/>
  <c r="E92" i="11"/>
  <c r="C92" i="11"/>
  <c r="J74" i="12"/>
  <c r="E93" i="11"/>
  <c r="C93" i="11"/>
  <c r="J75" i="12"/>
  <c r="C20" i="11"/>
  <c r="E94" i="11"/>
  <c r="C94" i="11"/>
  <c r="J76" i="12"/>
  <c r="E95" i="11"/>
  <c r="C95" i="11"/>
  <c r="J77" i="12"/>
  <c r="E96" i="11"/>
  <c r="C96" i="11"/>
  <c r="J78" i="12"/>
  <c r="E97" i="11"/>
  <c r="C97" i="11"/>
  <c r="J79" i="12"/>
  <c r="E98" i="11"/>
  <c r="C98" i="11"/>
  <c r="J80" i="12"/>
  <c r="E99" i="11"/>
  <c r="C99" i="11"/>
  <c r="J81" i="12"/>
  <c r="E100" i="11"/>
  <c r="C100" i="11"/>
  <c r="J82" i="12"/>
  <c r="C21" i="11"/>
  <c r="E101" i="11"/>
  <c r="C101" i="11"/>
  <c r="J83" i="12"/>
  <c r="E102" i="11"/>
  <c r="C102" i="11"/>
  <c r="J84" i="12"/>
  <c r="E103" i="11"/>
  <c r="C103" i="11"/>
  <c r="J85" i="12"/>
  <c r="E104" i="11"/>
  <c r="C104" i="11"/>
  <c r="J86" i="12"/>
  <c r="E105" i="11"/>
  <c r="C105" i="11"/>
  <c r="J87" i="12"/>
  <c r="E106" i="11"/>
  <c r="C106" i="11"/>
  <c r="J88" i="12"/>
  <c r="C22" i="11"/>
  <c r="E107" i="11"/>
  <c r="C107" i="11"/>
  <c r="J89" i="12"/>
  <c r="E108" i="11"/>
  <c r="C108" i="11"/>
  <c r="J90" i="12"/>
  <c r="E24" i="11"/>
  <c r="C24" i="11"/>
  <c r="J6" i="12"/>
  <c r="B2" i="11"/>
  <c r="D24" i="11"/>
  <c r="F6" i="12"/>
  <c r="O5" i="1"/>
  <c r="O6" i="1"/>
  <c r="O7" i="1"/>
  <c r="O8" i="1"/>
  <c r="O9" i="1"/>
  <c r="O10" i="1"/>
  <c r="O11" i="1"/>
  <c r="O12" i="1"/>
  <c r="O13" i="1"/>
  <c r="O14" i="1"/>
  <c r="O15" i="1"/>
  <c r="O16" i="1"/>
  <c r="O23" i="1"/>
  <c r="O24" i="1"/>
  <c r="O25" i="1"/>
  <c r="O26" i="1"/>
  <c r="O27" i="1"/>
  <c r="O28" i="1"/>
  <c r="O29" i="1"/>
  <c r="O30" i="1"/>
  <c r="O31" i="1"/>
  <c r="O32" i="1"/>
  <c r="O33" i="1"/>
  <c r="O34" i="1"/>
  <c r="O35" i="1"/>
  <c r="O36" i="1"/>
  <c r="O37" i="1"/>
  <c r="O41" i="1"/>
  <c r="O42" i="1"/>
  <c r="O43" i="1"/>
  <c r="O47" i="1"/>
  <c r="O48" i="1"/>
  <c r="O49" i="1"/>
  <c r="O50" i="1"/>
  <c r="O51" i="1"/>
  <c r="O52" i="1"/>
  <c r="O54" i="1"/>
  <c r="O55" i="1"/>
  <c r="O56" i="1"/>
  <c r="O57" i="1"/>
  <c r="O58" i="1"/>
  <c r="O59" i="1"/>
  <c r="O60" i="1"/>
  <c r="O61" i="1"/>
  <c r="O62" i="1"/>
  <c r="O63" i="1"/>
  <c r="O64" i="1"/>
  <c r="O65" i="1"/>
  <c r="O69" i="1"/>
  <c r="O66" i="1"/>
  <c r="O67" i="1"/>
  <c r="O68" i="1"/>
  <c r="O70" i="1"/>
  <c r="O71" i="1"/>
  <c r="O72" i="1"/>
  <c r="O73" i="1"/>
  <c r="D25" i="11"/>
  <c r="E7" i="12"/>
  <c r="F7" i="12"/>
  <c r="G7" i="12"/>
  <c r="H7" i="12"/>
  <c r="B3" i="11"/>
  <c r="D26" i="11"/>
  <c r="E8" i="12"/>
  <c r="F8" i="12"/>
  <c r="G8" i="12"/>
  <c r="H8" i="12"/>
  <c r="D27" i="11"/>
  <c r="E9" i="12"/>
  <c r="F9" i="12"/>
  <c r="G9" i="12"/>
  <c r="H9" i="12"/>
  <c r="D28" i="11"/>
  <c r="E10" i="12"/>
  <c r="F10" i="12"/>
  <c r="G10" i="12"/>
  <c r="H10" i="12"/>
  <c r="D29" i="11"/>
  <c r="E11" i="12"/>
  <c r="F11" i="12"/>
  <c r="G11" i="12"/>
  <c r="H11" i="12"/>
  <c r="B4" i="11"/>
  <c r="D30" i="11"/>
  <c r="E12" i="12"/>
  <c r="F12" i="12"/>
  <c r="G12" i="12"/>
  <c r="H12" i="12"/>
  <c r="B5" i="11"/>
  <c r="D31" i="11"/>
  <c r="E13" i="12"/>
  <c r="F13" i="12"/>
  <c r="G13" i="12"/>
  <c r="H13" i="12"/>
  <c r="D32" i="11"/>
  <c r="E14" i="12"/>
  <c r="F14" i="12"/>
  <c r="G14" i="12"/>
  <c r="H14" i="12"/>
  <c r="D33" i="11"/>
  <c r="E15" i="12"/>
  <c r="F15" i="12"/>
  <c r="G15" i="12"/>
  <c r="H15" i="12"/>
  <c r="B6" i="11"/>
  <c r="D34" i="11"/>
  <c r="E16" i="12"/>
  <c r="F16" i="12"/>
  <c r="G16" i="12"/>
  <c r="H16" i="12"/>
  <c r="D35" i="11"/>
  <c r="E17" i="12"/>
  <c r="F17" i="12"/>
  <c r="G17" i="12"/>
  <c r="H17" i="12"/>
  <c r="B7" i="11"/>
  <c r="D36" i="11"/>
  <c r="E18" i="12"/>
  <c r="F18" i="12"/>
  <c r="G18" i="12"/>
  <c r="H18" i="12"/>
  <c r="D37" i="11"/>
  <c r="E19" i="12"/>
  <c r="F19" i="12"/>
  <c r="G19" i="12"/>
  <c r="H19" i="12"/>
  <c r="B8" i="11"/>
  <c r="D38" i="11"/>
  <c r="E20" i="12"/>
  <c r="F20" i="12"/>
  <c r="G20" i="12"/>
  <c r="H20" i="12"/>
  <c r="D39" i="11"/>
  <c r="E21" i="12"/>
  <c r="F21" i="12"/>
  <c r="G21" i="12"/>
  <c r="H21" i="12"/>
  <c r="B9" i="11"/>
  <c r="D40" i="11"/>
  <c r="E22" i="12"/>
  <c r="F22" i="12"/>
  <c r="G22" i="12"/>
  <c r="H22" i="12"/>
  <c r="D41" i="11"/>
  <c r="E23" i="12"/>
  <c r="F23" i="12"/>
  <c r="G23" i="12"/>
  <c r="H23" i="12"/>
  <c r="D42" i="11"/>
  <c r="E24" i="12"/>
  <c r="F24" i="12"/>
  <c r="G24" i="12"/>
  <c r="H24" i="12"/>
  <c r="D43" i="11"/>
  <c r="E25" i="12"/>
  <c r="F25" i="12"/>
  <c r="G25" i="12"/>
  <c r="H25" i="12"/>
  <c r="B10" i="11"/>
  <c r="D44" i="11"/>
  <c r="E26" i="12"/>
  <c r="F26" i="12"/>
  <c r="G26" i="12"/>
  <c r="H26" i="12"/>
  <c r="D45" i="11"/>
  <c r="E27" i="12"/>
  <c r="F27" i="12"/>
  <c r="G27" i="12"/>
  <c r="H27" i="12"/>
  <c r="D46" i="11"/>
  <c r="E28" i="12"/>
  <c r="F28" i="12"/>
  <c r="G28" i="12"/>
  <c r="H28" i="12"/>
  <c r="D47" i="11"/>
  <c r="E29" i="12"/>
  <c r="F29" i="12"/>
  <c r="G29" i="12"/>
  <c r="H29" i="12"/>
  <c r="D48" i="11"/>
  <c r="E30" i="12"/>
  <c r="F30" i="12"/>
  <c r="G30" i="12"/>
  <c r="H30" i="12"/>
  <c r="D49" i="11"/>
  <c r="E31" i="12"/>
  <c r="F31" i="12"/>
  <c r="G31" i="12"/>
  <c r="H31" i="12"/>
  <c r="D50" i="11"/>
  <c r="E32" i="12"/>
  <c r="F32" i="12"/>
  <c r="G32" i="12"/>
  <c r="H32" i="12"/>
  <c r="B11" i="11"/>
  <c r="D51" i="11"/>
  <c r="E33" i="12"/>
  <c r="F33" i="12"/>
  <c r="G33" i="12"/>
  <c r="H33" i="12"/>
  <c r="D52" i="11"/>
  <c r="E34" i="12"/>
  <c r="F34" i="12"/>
  <c r="G34" i="12"/>
  <c r="H34" i="12"/>
  <c r="D53" i="11"/>
  <c r="E35" i="12"/>
  <c r="F35" i="12"/>
  <c r="G35" i="12"/>
  <c r="H35" i="12"/>
  <c r="B12" i="11"/>
  <c r="D54" i="11"/>
  <c r="E36" i="12"/>
  <c r="F36" i="12"/>
  <c r="G36" i="12"/>
  <c r="H36" i="12"/>
  <c r="D55" i="11"/>
  <c r="E37" i="12"/>
  <c r="F37" i="12"/>
  <c r="G37" i="12"/>
  <c r="H37" i="12"/>
  <c r="D56" i="11"/>
  <c r="E38" i="12"/>
  <c r="F38" i="12"/>
  <c r="G38" i="12"/>
  <c r="H38" i="12"/>
  <c r="D57" i="11"/>
  <c r="E39" i="12"/>
  <c r="F39" i="12"/>
  <c r="G39" i="12"/>
  <c r="H39" i="12"/>
  <c r="B13" i="11"/>
  <c r="D58" i="11"/>
  <c r="E40" i="12"/>
  <c r="F40" i="12"/>
  <c r="G40" i="12"/>
  <c r="H40" i="12"/>
  <c r="D59" i="11"/>
  <c r="E41" i="12"/>
  <c r="F41" i="12"/>
  <c r="G41" i="12"/>
  <c r="H41" i="12"/>
  <c r="D60" i="11"/>
  <c r="E42" i="12"/>
  <c r="F42" i="12"/>
  <c r="G42" i="12"/>
  <c r="H42" i="12"/>
  <c r="D61" i="11"/>
  <c r="E43" i="12"/>
  <c r="F43" i="12"/>
  <c r="G43" i="12"/>
  <c r="H43" i="12"/>
  <c r="B14" i="11"/>
  <c r="D62" i="11"/>
  <c r="E44" i="12"/>
  <c r="F44" i="12"/>
  <c r="G44" i="12"/>
  <c r="H44" i="12"/>
  <c r="D63" i="11"/>
  <c r="E45" i="12"/>
  <c r="F45" i="12"/>
  <c r="G45" i="12"/>
  <c r="H45" i="12"/>
  <c r="D64" i="11"/>
  <c r="E46" i="12"/>
  <c r="F46" i="12"/>
  <c r="G46" i="12"/>
  <c r="H46" i="12"/>
  <c r="D65" i="11"/>
  <c r="E47" i="12"/>
  <c r="F47" i="12"/>
  <c r="G47" i="12"/>
  <c r="H47" i="12"/>
  <c r="D66" i="11"/>
  <c r="E48" i="12"/>
  <c r="F48" i="12"/>
  <c r="G48" i="12"/>
  <c r="H48" i="12"/>
  <c r="B15" i="11"/>
  <c r="D67" i="11"/>
  <c r="E49" i="12"/>
  <c r="F49" i="12"/>
  <c r="G49" i="12"/>
  <c r="H49" i="12"/>
  <c r="D68" i="11"/>
  <c r="E50" i="12"/>
  <c r="F50" i="12"/>
  <c r="G50" i="12"/>
  <c r="H50" i="12"/>
  <c r="D69" i="11"/>
  <c r="E51" i="12"/>
  <c r="F51" i="12"/>
  <c r="G51" i="12"/>
  <c r="H51" i="12"/>
  <c r="D70" i="11"/>
  <c r="E52" i="12"/>
  <c r="F52" i="12"/>
  <c r="G52" i="12"/>
  <c r="H52" i="12"/>
  <c r="D71" i="11"/>
  <c r="E53" i="12"/>
  <c r="F53" i="12"/>
  <c r="G53" i="12"/>
  <c r="H53" i="12"/>
  <c r="D72" i="11"/>
  <c r="E54" i="12"/>
  <c r="F54" i="12"/>
  <c r="G54" i="12"/>
  <c r="H54" i="12"/>
  <c r="B16" i="11"/>
  <c r="D73" i="11"/>
  <c r="E55" i="12"/>
  <c r="F55" i="12"/>
  <c r="G55" i="12"/>
  <c r="H55" i="12"/>
  <c r="D74" i="11"/>
  <c r="E56" i="12"/>
  <c r="F56" i="12"/>
  <c r="G56" i="12"/>
  <c r="H56" i="12"/>
  <c r="D75" i="11"/>
  <c r="E57" i="12"/>
  <c r="F57" i="12"/>
  <c r="G57" i="12"/>
  <c r="H57" i="12"/>
  <c r="D76" i="11"/>
  <c r="E58" i="12"/>
  <c r="F58" i="12"/>
  <c r="G58" i="12"/>
  <c r="H58" i="12"/>
  <c r="B17" i="11"/>
  <c r="D77" i="11"/>
  <c r="E59" i="12"/>
  <c r="F59" i="12"/>
  <c r="G59" i="12"/>
  <c r="H59" i="12"/>
  <c r="D78" i="11"/>
  <c r="E60" i="12"/>
  <c r="F60" i="12"/>
  <c r="G60" i="12"/>
  <c r="H60" i="12"/>
  <c r="D79" i="11"/>
  <c r="E61" i="12"/>
  <c r="F61" i="12"/>
  <c r="G61" i="12"/>
  <c r="H61" i="12"/>
  <c r="D80" i="11"/>
  <c r="E62" i="12"/>
  <c r="F62" i="12"/>
  <c r="G62" i="12"/>
  <c r="H62" i="12"/>
  <c r="D81" i="11"/>
  <c r="E63" i="12"/>
  <c r="F63" i="12"/>
  <c r="G63" i="12"/>
  <c r="H63" i="12"/>
  <c r="D82" i="11"/>
  <c r="E64" i="12"/>
  <c r="F64" i="12"/>
  <c r="G64" i="12"/>
  <c r="H64" i="12"/>
  <c r="D83" i="11"/>
  <c r="E65" i="12"/>
  <c r="F65" i="12"/>
  <c r="G65" i="12"/>
  <c r="H65" i="12"/>
  <c r="B18" i="11"/>
  <c r="D84" i="11"/>
  <c r="E66" i="12"/>
  <c r="G66" i="12"/>
  <c r="H66" i="12"/>
  <c r="D85" i="11"/>
  <c r="E67" i="12"/>
  <c r="F67" i="12"/>
  <c r="G67" i="12"/>
  <c r="H67" i="12"/>
  <c r="D86" i="11"/>
  <c r="E68" i="12"/>
  <c r="F68" i="12"/>
  <c r="G68" i="12"/>
  <c r="H68" i="12"/>
  <c r="D87" i="11"/>
  <c r="E69" i="12"/>
  <c r="F69" i="12"/>
  <c r="G69" i="12"/>
  <c r="H69" i="12"/>
  <c r="B19" i="11"/>
  <c r="D88" i="11"/>
  <c r="E70" i="12"/>
  <c r="F70" i="12"/>
  <c r="G70" i="12"/>
  <c r="H70" i="12"/>
  <c r="D89" i="11"/>
  <c r="E71" i="12"/>
  <c r="F71" i="12"/>
  <c r="G71" i="12"/>
  <c r="H71" i="12"/>
  <c r="D90" i="11"/>
  <c r="E72" i="12"/>
  <c r="F72" i="12"/>
  <c r="G72" i="12"/>
  <c r="H72" i="12"/>
  <c r="D91" i="11"/>
  <c r="E73" i="12"/>
  <c r="F73" i="12"/>
  <c r="G73" i="12"/>
  <c r="H73" i="12"/>
  <c r="D92" i="11"/>
  <c r="E74" i="12"/>
  <c r="F74" i="12"/>
  <c r="G74" i="12"/>
  <c r="H74" i="12"/>
  <c r="D93" i="11"/>
  <c r="E75" i="12"/>
  <c r="F75" i="12"/>
  <c r="G75" i="12"/>
  <c r="H75" i="12"/>
  <c r="B20" i="11"/>
  <c r="D94" i="11"/>
  <c r="E76" i="12"/>
  <c r="F76" i="12"/>
  <c r="G76" i="12"/>
  <c r="H76" i="12"/>
  <c r="D95" i="11"/>
  <c r="E77" i="12"/>
  <c r="F77" i="12"/>
  <c r="G77" i="12"/>
  <c r="H77" i="12"/>
  <c r="D96" i="11"/>
  <c r="E78" i="12"/>
  <c r="F78" i="12"/>
  <c r="G78" i="12"/>
  <c r="H78" i="12"/>
  <c r="D97" i="11"/>
  <c r="E79" i="12"/>
  <c r="F79" i="12"/>
  <c r="G79" i="12"/>
  <c r="H79" i="12"/>
  <c r="D98" i="11"/>
  <c r="E80" i="12"/>
  <c r="F80" i="12"/>
  <c r="G80" i="12"/>
  <c r="H80" i="12"/>
  <c r="D99" i="11"/>
  <c r="E81" i="12"/>
  <c r="F81" i="12"/>
  <c r="G81" i="12"/>
  <c r="H81" i="12"/>
  <c r="D100" i="11"/>
  <c r="E82" i="12"/>
  <c r="F82" i="12"/>
  <c r="G82" i="12"/>
  <c r="H82" i="12"/>
  <c r="B21" i="11"/>
  <c r="D101" i="11"/>
  <c r="E83" i="12"/>
  <c r="F83" i="12"/>
  <c r="G83" i="12"/>
  <c r="H83" i="12"/>
  <c r="D102" i="11"/>
  <c r="E84" i="12"/>
  <c r="F84" i="12"/>
  <c r="G84" i="12"/>
  <c r="H84" i="12"/>
  <c r="D103" i="11"/>
  <c r="E85" i="12"/>
  <c r="F85" i="12"/>
  <c r="G85" i="12"/>
  <c r="H85" i="12"/>
  <c r="D104" i="11"/>
  <c r="E86" i="12"/>
  <c r="F86" i="12"/>
  <c r="G86" i="12"/>
  <c r="H86" i="12"/>
  <c r="D105" i="11"/>
  <c r="E87" i="12"/>
  <c r="F87" i="12"/>
  <c r="G87" i="12"/>
  <c r="H87" i="12"/>
  <c r="D106" i="11"/>
  <c r="E88" i="12"/>
  <c r="F88" i="12"/>
  <c r="G88" i="12"/>
  <c r="H88" i="12"/>
  <c r="B22" i="11"/>
  <c r="D107" i="11"/>
  <c r="E89" i="12"/>
  <c r="F89" i="12"/>
  <c r="G89" i="12"/>
  <c r="H89" i="12"/>
  <c r="D108" i="11"/>
  <c r="E90" i="12"/>
  <c r="F90" i="12"/>
  <c r="G90" i="12"/>
  <c r="H90" i="12"/>
  <c r="H6" i="12"/>
  <c r="G6" i="12"/>
  <c r="E6" i="12"/>
  <c r="B6" i="12"/>
  <c r="C89" i="12"/>
  <c r="C83" i="12"/>
  <c r="C76" i="12"/>
  <c r="C70" i="12"/>
  <c r="C66" i="12"/>
  <c r="C59" i="12"/>
  <c r="C55" i="12"/>
  <c r="C49" i="12"/>
  <c r="C44" i="12"/>
  <c r="C40" i="12"/>
  <c r="C36" i="12"/>
  <c r="C26" i="12"/>
  <c r="C33" i="12"/>
  <c r="C22" i="12"/>
  <c r="C20" i="12"/>
  <c r="C18" i="12"/>
  <c r="C16" i="12"/>
  <c r="C13" i="12"/>
  <c r="C12" i="12"/>
  <c r="C8" i="12"/>
  <c r="C6" i="12"/>
  <c r="B89" i="12"/>
  <c r="B83" i="12"/>
  <c r="B76" i="12"/>
  <c r="B70" i="12"/>
  <c r="B66" i="12"/>
  <c r="B59" i="12"/>
  <c r="B55" i="12"/>
  <c r="B49" i="12"/>
  <c r="B44" i="12"/>
  <c r="B40" i="12"/>
  <c r="B36" i="12"/>
  <c r="B33" i="12"/>
  <c r="B26" i="12"/>
  <c r="B22" i="12"/>
  <c r="B20" i="12"/>
  <c r="B18" i="12"/>
  <c r="B16" i="12"/>
  <c r="B13" i="12"/>
  <c r="B12" i="12"/>
  <c r="B8" i="12"/>
  <c r="B25" i="11"/>
  <c r="D7" i="12"/>
  <c r="B26" i="11"/>
  <c r="D8" i="12"/>
  <c r="B27" i="11"/>
  <c r="D9" i="12"/>
  <c r="B28" i="11"/>
  <c r="D10" i="12"/>
  <c r="B29" i="11"/>
  <c r="D11" i="12"/>
  <c r="B30" i="11"/>
  <c r="D12" i="12"/>
  <c r="B31" i="11"/>
  <c r="D13" i="12"/>
  <c r="B32" i="11"/>
  <c r="D14" i="12"/>
  <c r="B33" i="11"/>
  <c r="D15" i="12"/>
  <c r="B34" i="11"/>
  <c r="D16" i="12"/>
  <c r="B35" i="11"/>
  <c r="D17" i="12"/>
  <c r="B36" i="11"/>
  <c r="D18" i="12"/>
  <c r="B37" i="11"/>
  <c r="D19" i="12"/>
  <c r="B38" i="11"/>
  <c r="D20" i="12"/>
  <c r="B39" i="11"/>
  <c r="D21" i="12"/>
  <c r="B40" i="11"/>
  <c r="D22" i="12"/>
  <c r="B41" i="11"/>
  <c r="D23" i="12"/>
  <c r="B42" i="11"/>
  <c r="D24" i="12"/>
  <c r="B43" i="11"/>
  <c r="D25" i="12"/>
  <c r="B44" i="11"/>
  <c r="D26" i="12"/>
  <c r="B45" i="11"/>
  <c r="D27" i="12"/>
  <c r="B46" i="11"/>
  <c r="D28" i="12"/>
  <c r="B47" i="11"/>
  <c r="D29" i="12"/>
  <c r="B48" i="11"/>
  <c r="D30" i="12"/>
  <c r="B49" i="11"/>
  <c r="D31" i="12"/>
  <c r="B50" i="11"/>
  <c r="D32" i="12"/>
  <c r="B51" i="11"/>
  <c r="D33" i="12"/>
  <c r="B52" i="11"/>
  <c r="D34" i="12"/>
  <c r="B53" i="11"/>
  <c r="D35" i="12"/>
  <c r="B54" i="11"/>
  <c r="D36" i="12"/>
  <c r="B55" i="11"/>
  <c r="D37" i="12"/>
  <c r="B56" i="11"/>
  <c r="D38" i="12"/>
  <c r="B57" i="11"/>
  <c r="D39" i="12"/>
  <c r="B58" i="11"/>
  <c r="D40" i="12"/>
  <c r="B59" i="11"/>
  <c r="D41" i="12"/>
  <c r="B60" i="11"/>
  <c r="D42" i="12"/>
  <c r="B61" i="11"/>
  <c r="D43" i="12"/>
  <c r="B62" i="11"/>
  <c r="D44" i="12"/>
  <c r="B63" i="11"/>
  <c r="D45" i="12"/>
  <c r="B64" i="11"/>
  <c r="D46" i="12"/>
  <c r="B65" i="11"/>
  <c r="D47" i="12"/>
  <c r="B66" i="11"/>
  <c r="D48" i="12"/>
  <c r="B67" i="11"/>
  <c r="D49" i="12"/>
  <c r="B68" i="11"/>
  <c r="D50" i="12"/>
  <c r="B69" i="11"/>
  <c r="D51" i="12"/>
  <c r="B70" i="11"/>
  <c r="D52" i="12"/>
  <c r="B71" i="11"/>
  <c r="D53" i="12"/>
  <c r="B72" i="11"/>
  <c r="D54" i="12"/>
  <c r="B73" i="11"/>
  <c r="D55" i="12"/>
  <c r="B74" i="11"/>
  <c r="D56" i="12"/>
  <c r="B75" i="11"/>
  <c r="D57" i="12"/>
  <c r="B76" i="11"/>
  <c r="D58" i="12"/>
  <c r="B77" i="11"/>
  <c r="D59" i="12"/>
  <c r="B78" i="11"/>
  <c r="D60" i="12"/>
  <c r="B79" i="11"/>
  <c r="D61" i="12"/>
  <c r="B80" i="11"/>
  <c r="D62" i="12"/>
  <c r="B81" i="11"/>
  <c r="D63" i="12"/>
  <c r="B82" i="11"/>
  <c r="D64" i="12"/>
  <c r="B83" i="11"/>
  <c r="D65" i="12"/>
  <c r="B84" i="11"/>
  <c r="D66" i="12"/>
  <c r="B85" i="11"/>
  <c r="D67" i="12"/>
  <c r="B86" i="11"/>
  <c r="D68" i="12"/>
  <c r="B87" i="11"/>
  <c r="D69" i="12"/>
  <c r="B88" i="11"/>
  <c r="D70" i="12"/>
  <c r="B89" i="11"/>
  <c r="D71" i="12"/>
  <c r="B90" i="11"/>
  <c r="D72" i="12"/>
  <c r="B91" i="11"/>
  <c r="D73" i="12"/>
  <c r="B92" i="11"/>
  <c r="D74" i="12"/>
  <c r="B93" i="11"/>
  <c r="D75" i="12"/>
  <c r="B94" i="11"/>
  <c r="D76" i="12"/>
  <c r="B95" i="11"/>
  <c r="D77" i="12"/>
  <c r="B96" i="11"/>
  <c r="D78" i="12"/>
  <c r="B97" i="11"/>
  <c r="D79" i="12"/>
  <c r="B98" i="11"/>
  <c r="D80" i="12"/>
  <c r="B99" i="11"/>
  <c r="D81" i="12"/>
  <c r="B100" i="11"/>
  <c r="D82" i="12"/>
  <c r="B101" i="11"/>
  <c r="D83" i="12"/>
  <c r="B102" i="11"/>
  <c r="D84" i="12"/>
  <c r="B103" i="11"/>
  <c r="D85" i="12"/>
  <c r="B104" i="11"/>
  <c r="D86" i="12"/>
  <c r="B105" i="11"/>
  <c r="D87" i="12"/>
  <c r="B106" i="11"/>
  <c r="D88" i="12"/>
  <c r="B107" i="11"/>
  <c r="D89" i="12"/>
  <c r="B108" i="11"/>
  <c r="D90" i="12"/>
  <c r="B24" i="11"/>
  <c r="D6" i="12"/>
  <c r="B48" i="2"/>
  <c r="B50" i="2"/>
  <c r="N50" i="2"/>
  <c r="E50" i="2"/>
  <c r="F50" i="2"/>
  <c r="G50" i="2"/>
  <c r="H50" i="2"/>
  <c r="F25" i="11"/>
  <c r="G25" i="11"/>
  <c r="H25" i="11"/>
  <c r="I25" i="11"/>
  <c r="F26" i="11"/>
  <c r="G26" i="11"/>
  <c r="H26" i="11"/>
  <c r="I26" i="11"/>
  <c r="F27" i="11"/>
  <c r="G27" i="11"/>
  <c r="H27" i="11"/>
  <c r="I27" i="11"/>
  <c r="F28" i="11"/>
  <c r="G28" i="11"/>
  <c r="H28" i="11"/>
  <c r="I28" i="11"/>
  <c r="F29" i="11"/>
  <c r="G29" i="11"/>
  <c r="H29" i="11"/>
  <c r="I29" i="11"/>
  <c r="F30" i="11"/>
  <c r="G30" i="11"/>
  <c r="H30" i="11"/>
  <c r="I30" i="11"/>
  <c r="F31" i="11"/>
  <c r="G31" i="11"/>
  <c r="H31" i="11"/>
  <c r="I31" i="11"/>
  <c r="F32" i="11"/>
  <c r="G32" i="11"/>
  <c r="H32" i="11"/>
  <c r="I32" i="11"/>
  <c r="F33" i="11"/>
  <c r="G33" i="11"/>
  <c r="H33" i="11"/>
  <c r="I33" i="11"/>
  <c r="F34" i="11"/>
  <c r="G34" i="11"/>
  <c r="H34" i="11"/>
  <c r="I34" i="11"/>
  <c r="F35" i="11"/>
  <c r="G35" i="11"/>
  <c r="H35" i="11"/>
  <c r="I35" i="11"/>
  <c r="F36" i="11"/>
  <c r="G36" i="11"/>
  <c r="H36" i="11"/>
  <c r="I36" i="11"/>
  <c r="F37" i="11"/>
  <c r="G37" i="11"/>
  <c r="H37" i="11"/>
  <c r="I37" i="11"/>
  <c r="F38" i="11"/>
  <c r="G38" i="11"/>
  <c r="H38" i="11"/>
  <c r="I38" i="11"/>
  <c r="F39" i="11"/>
  <c r="G39" i="11"/>
  <c r="H39" i="11"/>
  <c r="I39" i="11"/>
  <c r="F40" i="11"/>
  <c r="G40" i="11"/>
  <c r="H40" i="11"/>
  <c r="I40" i="11"/>
  <c r="F41" i="11"/>
  <c r="G41" i="11"/>
  <c r="H41" i="11"/>
  <c r="I41" i="11"/>
  <c r="F42" i="11"/>
  <c r="G42" i="11"/>
  <c r="H42" i="11"/>
  <c r="I42" i="11"/>
  <c r="F43" i="11"/>
  <c r="G43" i="11"/>
  <c r="H43" i="11"/>
  <c r="I43" i="11"/>
  <c r="F44" i="11"/>
  <c r="G44" i="11"/>
  <c r="H44" i="11"/>
  <c r="I44" i="11"/>
  <c r="F45" i="11"/>
  <c r="G45" i="11"/>
  <c r="H45" i="11"/>
  <c r="I45" i="11"/>
  <c r="F46" i="11"/>
  <c r="G46" i="11"/>
  <c r="H46" i="11"/>
  <c r="I46" i="11"/>
  <c r="F47" i="11"/>
  <c r="G47" i="11"/>
  <c r="H47" i="11"/>
  <c r="I47" i="11"/>
  <c r="F48" i="11"/>
  <c r="G48" i="11"/>
  <c r="H48" i="11"/>
  <c r="I48" i="11"/>
  <c r="F49" i="11"/>
  <c r="G49" i="11"/>
  <c r="H49" i="11"/>
  <c r="I49" i="11"/>
  <c r="F50" i="11"/>
  <c r="G50" i="11"/>
  <c r="H50" i="11"/>
  <c r="I50" i="11"/>
  <c r="F51" i="11"/>
  <c r="G51" i="11"/>
  <c r="H51" i="11"/>
  <c r="I51" i="11"/>
  <c r="F52" i="11"/>
  <c r="G52" i="11"/>
  <c r="H52" i="11"/>
  <c r="I52" i="11"/>
  <c r="F53" i="11"/>
  <c r="G53" i="11"/>
  <c r="H53" i="11"/>
  <c r="I53" i="11"/>
  <c r="F54" i="11"/>
  <c r="G54" i="11"/>
  <c r="H54" i="11"/>
  <c r="I54" i="11"/>
  <c r="F55" i="11"/>
  <c r="G55" i="11"/>
  <c r="H55" i="11"/>
  <c r="I55" i="11"/>
  <c r="F56" i="11"/>
  <c r="G56" i="11"/>
  <c r="H56" i="11"/>
  <c r="I56" i="11"/>
  <c r="F57" i="11"/>
  <c r="G57" i="11"/>
  <c r="H57" i="11"/>
  <c r="I57" i="11"/>
  <c r="F58" i="11"/>
  <c r="G58" i="11"/>
  <c r="H58" i="11"/>
  <c r="I58" i="11"/>
  <c r="F59" i="11"/>
  <c r="G59" i="11"/>
  <c r="H59" i="11"/>
  <c r="I59" i="11"/>
  <c r="F60" i="11"/>
  <c r="G60" i="11"/>
  <c r="H60" i="11"/>
  <c r="I60" i="11"/>
  <c r="F61" i="11"/>
  <c r="G61" i="11"/>
  <c r="H61" i="11"/>
  <c r="I61" i="11"/>
  <c r="F62" i="11"/>
  <c r="G62" i="11"/>
  <c r="H62" i="11"/>
  <c r="I62" i="11"/>
  <c r="F63" i="11"/>
  <c r="G63" i="11"/>
  <c r="H63" i="11"/>
  <c r="I63" i="11"/>
  <c r="F64" i="11"/>
  <c r="G64" i="11"/>
  <c r="H64" i="11"/>
  <c r="I64" i="11"/>
  <c r="F65" i="11"/>
  <c r="G65" i="11"/>
  <c r="H65" i="11"/>
  <c r="I65" i="11"/>
  <c r="F66" i="11"/>
  <c r="G66" i="11"/>
  <c r="H66" i="11"/>
  <c r="I66" i="11"/>
  <c r="F67" i="11"/>
  <c r="G67" i="11"/>
  <c r="H67" i="11"/>
  <c r="I67" i="11"/>
  <c r="F68" i="11"/>
  <c r="G68" i="11"/>
  <c r="H68" i="11"/>
  <c r="I68" i="11"/>
  <c r="F69" i="11"/>
  <c r="G69" i="11"/>
  <c r="H69" i="11"/>
  <c r="I69" i="11"/>
  <c r="F70" i="11"/>
  <c r="G70" i="11"/>
  <c r="H70" i="11"/>
  <c r="I70" i="11"/>
  <c r="F71" i="11"/>
  <c r="G71" i="11"/>
  <c r="H71" i="11"/>
  <c r="I71" i="11"/>
  <c r="F72" i="11"/>
  <c r="G72" i="11"/>
  <c r="H72" i="11"/>
  <c r="I72" i="11"/>
  <c r="F73" i="11"/>
  <c r="G73" i="11"/>
  <c r="H73" i="11"/>
  <c r="I73" i="11"/>
  <c r="F74" i="11"/>
  <c r="G74" i="11"/>
  <c r="H74" i="11"/>
  <c r="I74" i="11"/>
  <c r="F75" i="11"/>
  <c r="G75" i="11"/>
  <c r="H75" i="11"/>
  <c r="I75" i="11"/>
  <c r="F76" i="11"/>
  <c r="G76" i="11"/>
  <c r="H76" i="11"/>
  <c r="I76" i="11"/>
  <c r="F77" i="11"/>
  <c r="G77" i="11"/>
  <c r="H77" i="11"/>
  <c r="I77" i="11"/>
  <c r="F78" i="11"/>
  <c r="G78" i="11"/>
  <c r="H78" i="11"/>
  <c r="I78" i="11"/>
  <c r="F79" i="11"/>
  <c r="G79" i="11"/>
  <c r="H79" i="11"/>
  <c r="I79" i="11"/>
  <c r="F80" i="11"/>
  <c r="G80" i="11"/>
  <c r="H80" i="11"/>
  <c r="I80" i="11"/>
  <c r="F81" i="11"/>
  <c r="G81" i="11"/>
  <c r="H81" i="11"/>
  <c r="I81" i="11"/>
  <c r="F82" i="11"/>
  <c r="G82" i="11"/>
  <c r="H82" i="11"/>
  <c r="I82" i="11"/>
  <c r="F83" i="11"/>
  <c r="G83" i="11"/>
  <c r="H83" i="11"/>
  <c r="I83" i="11"/>
  <c r="F84" i="11"/>
  <c r="G84" i="11"/>
  <c r="H84" i="11"/>
  <c r="I84" i="11"/>
  <c r="F85" i="11"/>
  <c r="G85" i="11"/>
  <c r="H85" i="11"/>
  <c r="I85" i="11"/>
  <c r="F86" i="11"/>
  <c r="G86" i="11"/>
  <c r="H86" i="11"/>
  <c r="I86" i="11"/>
  <c r="F87" i="11"/>
  <c r="G87" i="11"/>
  <c r="H87" i="11"/>
  <c r="I87" i="11"/>
  <c r="F88" i="11"/>
  <c r="G88" i="11"/>
  <c r="H88" i="11"/>
  <c r="I88" i="11"/>
  <c r="F89" i="11"/>
  <c r="G89" i="11"/>
  <c r="H89" i="11"/>
  <c r="I89" i="11"/>
  <c r="F90" i="11"/>
  <c r="G90" i="11"/>
  <c r="H90" i="11"/>
  <c r="I90" i="11"/>
  <c r="F91" i="11"/>
  <c r="G91" i="11"/>
  <c r="H91" i="11"/>
  <c r="I91" i="11"/>
  <c r="F92" i="11"/>
  <c r="G92" i="11"/>
  <c r="H92" i="11"/>
  <c r="I92" i="11"/>
  <c r="F93" i="11"/>
  <c r="G93" i="11"/>
  <c r="H93" i="11"/>
  <c r="I93" i="11"/>
  <c r="F94" i="11"/>
  <c r="G94" i="11"/>
  <c r="H94" i="11"/>
  <c r="I94" i="11"/>
  <c r="F95" i="11"/>
  <c r="G95" i="11"/>
  <c r="H95" i="11"/>
  <c r="I95" i="11"/>
  <c r="F96" i="11"/>
  <c r="G96" i="11"/>
  <c r="H96" i="11"/>
  <c r="I96" i="11"/>
  <c r="F97" i="11"/>
  <c r="G97" i="11"/>
  <c r="H97" i="11"/>
  <c r="I97" i="11"/>
  <c r="F98" i="11"/>
  <c r="G98" i="11"/>
  <c r="H98" i="11"/>
  <c r="I98" i="11"/>
  <c r="F99" i="11"/>
  <c r="G99" i="11"/>
  <c r="H99" i="11"/>
  <c r="I99" i="11"/>
  <c r="F100" i="11"/>
  <c r="G100" i="11"/>
  <c r="H100" i="11"/>
  <c r="I100" i="11"/>
  <c r="F101" i="11"/>
  <c r="G101" i="11"/>
  <c r="H101" i="11"/>
  <c r="I101" i="11"/>
  <c r="F102" i="11"/>
  <c r="G102" i="11"/>
  <c r="H102" i="11"/>
  <c r="I102" i="11"/>
  <c r="F103" i="11"/>
  <c r="G103" i="11"/>
  <c r="H103" i="11"/>
  <c r="I103" i="11"/>
  <c r="F104" i="11"/>
  <c r="G104" i="11"/>
  <c r="H104" i="11"/>
  <c r="I104" i="11"/>
  <c r="F105" i="11"/>
  <c r="G105" i="11"/>
  <c r="H105" i="11"/>
  <c r="I105" i="11"/>
  <c r="F106" i="11"/>
  <c r="G106" i="11"/>
  <c r="H106" i="11"/>
  <c r="I106" i="11"/>
  <c r="F107" i="11"/>
  <c r="G107" i="11"/>
  <c r="H107" i="11"/>
  <c r="I107" i="11"/>
  <c r="F108" i="11"/>
  <c r="G108" i="11"/>
  <c r="H108" i="11"/>
  <c r="I108" i="11"/>
  <c r="I24" i="11"/>
  <c r="H24" i="11"/>
  <c r="G24" i="11"/>
  <c r="F24" i="11"/>
  <c r="A2" i="11"/>
  <c r="A3" i="11"/>
  <c r="A4" i="11"/>
  <c r="A5" i="11"/>
  <c r="A6" i="11"/>
  <c r="A7" i="11"/>
  <c r="A8" i="11"/>
  <c r="A9" i="11"/>
  <c r="A10" i="11"/>
  <c r="A11" i="11"/>
  <c r="A12" i="11"/>
  <c r="A13" i="11"/>
  <c r="A14" i="11"/>
  <c r="A15" i="11"/>
  <c r="A16" i="11"/>
  <c r="A17" i="11"/>
  <c r="A18" i="11"/>
  <c r="A19" i="11"/>
  <c r="A20" i="11"/>
  <c r="A21" i="11"/>
  <c r="A22" i="11"/>
  <c r="O6" i="2"/>
  <c r="C6" i="2"/>
  <c r="C7" i="2"/>
  <c r="N7" i="2"/>
  <c r="I7" i="2"/>
  <c r="O8" i="2"/>
  <c r="C8" i="2"/>
  <c r="N8" i="2"/>
  <c r="I8" i="2"/>
  <c r="C9" i="2"/>
  <c r="N9" i="2"/>
  <c r="I9" i="2"/>
  <c r="O10" i="2"/>
  <c r="C10" i="2"/>
  <c r="N10" i="2"/>
  <c r="I10" i="2"/>
  <c r="O11" i="2"/>
  <c r="C11" i="2"/>
  <c r="N11" i="2"/>
  <c r="I11" i="2"/>
  <c r="C12" i="2"/>
  <c r="N12" i="2"/>
  <c r="I12" i="2"/>
  <c r="C13" i="2"/>
  <c r="N13" i="2"/>
  <c r="I13" i="2"/>
  <c r="O14" i="2"/>
  <c r="C14" i="2"/>
  <c r="N14" i="2"/>
  <c r="I14" i="2"/>
  <c r="O15" i="2"/>
  <c r="C15" i="2"/>
  <c r="N15" i="2"/>
  <c r="I15" i="2"/>
  <c r="O16" i="2"/>
  <c r="C16" i="2"/>
  <c r="N16" i="2"/>
  <c r="I16" i="2"/>
  <c r="C17" i="2"/>
  <c r="N17" i="2"/>
  <c r="I17" i="2"/>
  <c r="O18" i="2"/>
  <c r="C18" i="2"/>
  <c r="N18" i="2"/>
  <c r="I18" i="2"/>
  <c r="C19" i="2"/>
  <c r="N19" i="2"/>
  <c r="I19" i="2"/>
  <c r="C20" i="2"/>
  <c r="N20" i="2"/>
  <c r="I20" i="2"/>
  <c r="C21" i="2"/>
  <c r="N21" i="2"/>
  <c r="I21" i="2"/>
  <c r="O22" i="2"/>
  <c r="C22" i="2"/>
  <c r="N22" i="2"/>
  <c r="I22" i="2"/>
  <c r="C23" i="2"/>
  <c r="N23" i="2"/>
  <c r="I23" i="2"/>
  <c r="C24" i="2"/>
  <c r="N24" i="2"/>
  <c r="I24" i="2"/>
  <c r="C25" i="2"/>
  <c r="N25" i="2"/>
  <c r="I25" i="2"/>
  <c r="C26" i="2"/>
  <c r="N26" i="2"/>
  <c r="I26" i="2"/>
  <c r="C27" i="2"/>
  <c r="N27" i="2"/>
  <c r="I27" i="2"/>
  <c r="C28" i="2"/>
  <c r="N28" i="2"/>
  <c r="I28" i="2"/>
  <c r="O29" i="2"/>
  <c r="C29" i="2"/>
  <c r="N29" i="2"/>
  <c r="I29" i="2"/>
  <c r="C30" i="2"/>
  <c r="N30" i="2"/>
  <c r="I30" i="2"/>
  <c r="C31" i="2"/>
  <c r="N31" i="2"/>
  <c r="I31" i="2"/>
  <c r="O32" i="2"/>
  <c r="C32" i="2"/>
  <c r="N32" i="2"/>
  <c r="I32" i="2"/>
  <c r="C33" i="2"/>
  <c r="N33" i="2"/>
  <c r="I33" i="2"/>
  <c r="C34" i="2"/>
  <c r="N34" i="2"/>
  <c r="I34" i="2"/>
  <c r="O35" i="2"/>
  <c r="C35" i="2"/>
  <c r="N35" i="2"/>
  <c r="I35" i="2"/>
  <c r="C36" i="2"/>
  <c r="N36" i="2"/>
  <c r="I36" i="2"/>
  <c r="C37" i="2"/>
  <c r="N37" i="2"/>
  <c r="I37" i="2"/>
  <c r="O38" i="2"/>
  <c r="C38" i="2"/>
  <c r="N38" i="2"/>
  <c r="I38" i="2"/>
  <c r="C39" i="2"/>
  <c r="N39" i="2"/>
  <c r="I39" i="2"/>
  <c r="C40" i="2"/>
  <c r="N40" i="2"/>
  <c r="I40" i="2"/>
  <c r="C41" i="2"/>
  <c r="N41" i="2"/>
  <c r="I41" i="2"/>
  <c r="O42" i="2"/>
  <c r="C42" i="2"/>
  <c r="N42" i="2"/>
  <c r="I42" i="2"/>
  <c r="C43" i="2"/>
  <c r="N43" i="2"/>
  <c r="I43" i="2"/>
  <c r="C44" i="2"/>
  <c r="N44" i="2"/>
  <c r="I44" i="2"/>
  <c r="C45" i="2"/>
  <c r="N45" i="2"/>
  <c r="I45" i="2"/>
  <c r="C46" i="2"/>
  <c r="N46" i="2"/>
  <c r="I46" i="2"/>
  <c r="C47" i="2"/>
  <c r="N47" i="2"/>
  <c r="I47" i="2"/>
  <c r="O48" i="2"/>
  <c r="C48" i="2"/>
  <c r="N48" i="2"/>
  <c r="I48" i="2"/>
  <c r="C49" i="2"/>
  <c r="N49" i="2"/>
  <c r="I49" i="2"/>
  <c r="C50" i="2"/>
  <c r="I50" i="2"/>
  <c r="C51" i="2"/>
  <c r="N51" i="2"/>
  <c r="I51" i="2"/>
  <c r="O52" i="2"/>
  <c r="C52" i="2"/>
  <c r="N52" i="2"/>
  <c r="I52" i="2"/>
  <c r="C53" i="2"/>
  <c r="I53" i="2"/>
  <c r="C54" i="2"/>
  <c r="I54" i="2"/>
  <c r="C55" i="2"/>
  <c r="N55" i="2"/>
  <c r="I55" i="2"/>
  <c r="C56" i="2"/>
  <c r="N56" i="2"/>
  <c r="I56" i="2"/>
  <c r="C57" i="2"/>
  <c r="N57" i="2"/>
  <c r="I57" i="2"/>
  <c r="C58" i="2"/>
  <c r="N58" i="2"/>
  <c r="I58" i="2"/>
  <c r="C59" i="2"/>
  <c r="N59" i="2"/>
  <c r="I59" i="2"/>
  <c r="O60" i="2"/>
  <c r="C60" i="2"/>
  <c r="N60" i="2"/>
  <c r="I60" i="2"/>
  <c r="C61" i="2"/>
  <c r="N61" i="2"/>
  <c r="I61" i="2"/>
  <c r="C62" i="2"/>
  <c r="I62" i="2"/>
  <c r="C63" i="2"/>
  <c r="N63" i="2"/>
  <c r="I63" i="2"/>
  <c r="O64" i="2"/>
  <c r="C64" i="2"/>
  <c r="N64" i="2"/>
  <c r="I64" i="2"/>
  <c r="C65" i="2"/>
  <c r="N65" i="2"/>
  <c r="I65" i="2"/>
  <c r="C66" i="2"/>
  <c r="N66" i="2"/>
  <c r="I66" i="2"/>
  <c r="C67" i="2"/>
  <c r="N67" i="2"/>
  <c r="I67" i="2"/>
  <c r="C68" i="2"/>
  <c r="N68" i="2"/>
  <c r="I68" i="2"/>
  <c r="C69" i="2"/>
  <c r="N69" i="2"/>
  <c r="I69" i="2"/>
  <c r="O70" i="2"/>
  <c r="C70" i="2"/>
  <c r="N70" i="2"/>
  <c r="I70" i="2"/>
  <c r="C71" i="2"/>
  <c r="I71" i="2"/>
  <c r="C72" i="2"/>
  <c r="N72" i="2"/>
  <c r="I72" i="2"/>
  <c r="C73" i="2"/>
  <c r="N73" i="2"/>
  <c r="I73" i="2"/>
  <c r="C74" i="2"/>
  <c r="N74" i="2"/>
  <c r="I74" i="2"/>
  <c r="C75" i="2"/>
  <c r="N75" i="2"/>
  <c r="I75" i="2"/>
  <c r="C76" i="2"/>
  <c r="N76" i="2"/>
  <c r="I76" i="2"/>
  <c r="O77" i="2"/>
  <c r="C77" i="2"/>
  <c r="N77" i="2"/>
  <c r="I77" i="2"/>
  <c r="C78" i="2"/>
  <c r="N78" i="2"/>
  <c r="I78" i="2"/>
  <c r="C79" i="2"/>
  <c r="N79" i="2"/>
  <c r="I79" i="2"/>
  <c r="C80" i="2"/>
  <c r="N80" i="2"/>
  <c r="I80" i="2"/>
  <c r="C81" i="2"/>
  <c r="N81" i="2"/>
  <c r="I81" i="2"/>
  <c r="C82" i="2"/>
  <c r="N82" i="2"/>
  <c r="I82" i="2"/>
  <c r="O83" i="2"/>
  <c r="C83" i="2"/>
  <c r="N83" i="2"/>
  <c r="I83" i="2"/>
  <c r="C84" i="2"/>
  <c r="I84" i="2"/>
  <c r="C85" i="2"/>
  <c r="N85" i="2"/>
  <c r="I85" i="2"/>
  <c r="N6" i="2"/>
  <c r="I6" i="2"/>
  <c r="B6" i="2"/>
  <c r="F6" i="2"/>
  <c r="G6" i="2"/>
  <c r="H6" i="2"/>
  <c r="B7" i="2"/>
  <c r="E7" i="2"/>
  <c r="F7" i="2"/>
  <c r="G7" i="2"/>
  <c r="H7" i="2"/>
  <c r="B8" i="2"/>
  <c r="E8" i="2"/>
  <c r="F8" i="2"/>
  <c r="G8" i="2"/>
  <c r="H8" i="2"/>
  <c r="B9" i="2"/>
  <c r="E9" i="2"/>
  <c r="F9" i="2"/>
  <c r="G9" i="2"/>
  <c r="H9" i="2"/>
  <c r="B10" i="2"/>
  <c r="E10" i="2"/>
  <c r="F10" i="2"/>
  <c r="G10" i="2"/>
  <c r="H10" i="2"/>
  <c r="B11" i="2"/>
  <c r="E11" i="2"/>
  <c r="F11" i="2"/>
  <c r="G11" i="2"/>
  <c r="H11" i="2"/>
  <c r="B12" i="2"/>
  <c r="E12" i="2"/>
  <c r="F12" i="2"/>
  <c r="G12" i="2"/>
  <c r="H12" i="2"/>
  <c r="B13" i="2"/>
  <c r="E13" i="2"/>
  <c r="F13" i="2"/>
  <c r="G13" i="2"/>
  <c r="H13" i="2"/>
  <c r="B14" i="2"/>
  <c r="E14" i="2"/>
  <c r="F14" i="2"/>
  <c r="G14" i="2"/>
  <c r="H14" i="2"/>
  <c r="B15" i="2"/>
  <c r="E15" i="2"/>
  <c r="F15" i="2"/>
  <c r="G15" i="2"/>
  <c r="H15" i="2"/>
  <c r="B16" i="2"/>
  <c r="E16" i="2"/>
  <c r="F16" i="2"/>
  <c r="G16" i="2"/>
  <c r="H16" i="2"/>
  <c r="B17" i="2"/>
  <c r="E17" i="2"/>
  <c r="F17" i="2"/>
  <c r="G17" i="2"/>
  <c r="H17" i="2"/>
  <c r="B18" i="2"/>
  <c r="E18" i="2"/>
  <c r="F18" i="2"/>
  <c r="G18" i="2"/>
  <c r="H18" i="2"/>
  <c r="B19" i="2"/>
  <c r="E19" i="2"/>
  <c r="F19" i="2"/>
  <c r="G19" i="2"/>
  <c r="H19" i="2"/>
  <c r="B20" i="2"/>
  <c r="E20" i="2"/>
  <c r="F20" i="2"/>
  <c r="G20" i="2"/>
  <c r="H20" i="2"/>
  <c r="B21" i="2"/>
  <c r="E21" i="2"/>
  <c r="F21" i="2"/>
  <c r="G21" i="2"/>
  <c r="H21" i="2"/>
  <c r="B22" i="2"/>
  <c r="E22" i="2"/>
  <c r="F22" i="2"/>
  <c r="G22" i="2"/>
  <c r="H22" i="2"/>
  <c r="B23" i="2"/>
  <c r="E23" i="2"/>
  <c r="F23" i="2"/>
  <c r="G23" i="2"/>
  <c r="H23" i="2"/>
  <c r="B24" i="2"/>
  <c r="E24" i="2"/>
  <c r="F24" i="2"/>
  <c r="G24" i="2"/>
  <c r="H24" i="2"/>
  <c r="B25" i="2"/>
  <c r="E25" i="2"/>
  <c r="F25" i="2"/>
  <c r="G25" i="2"/>
  <c r="H25" i="2"/>
  <c r="B26" i="2"/>
  <c r="E26" i="2"/>
  <c r="F26" i="2"/>
  <c r="G26" i="2"/>
  <c r="H26" i="2"/>
  <c r="B27" i="2"/>
  <c r="E27" i="2"/>
  <c r="F27" i="2"/>
  <c r="G27" i="2"/>
  <c r="H27" i="2"/>
  <c r="B28" i="2"/>
  <c r="E28" i="2"/>
  <c r="F28" i="2"/>
  <c r="G28" i="2"/>
  <c r="H28" i="2"/>
  <c r="B29" i="2"/>
  <c r="E29" i="2"/>
  <c r="F29" i="2"/>
  <c r="G29" i="2"/>
  <c r="H29" i="2"/>
  <c r="B30" i="2"/>
  <c r="E30" i="2"/>
  <c r="F30" i="2"/>
  <c r="G30" i="2"/>
  <c r="H30" i="2"/>
  <c r="B31" i="2"/>
  <c r="E31" i="2"/>
  <c r="F31" i="2"/>
  <c r="G31" i="2"/>
  <c r="H31" i="2"/>
  <c r="B32" i="2"/>
  <c r="E32" i="2"/>
  <c r="F32" i="2"/>
  <c r="G32" i="2"/>
  <c r="H32" i="2"/>
  <c r="B33" i="2"/>
  <c r="E33" i="2"/>
  <c r="F33" i="2"/>
  <c r="G33" i="2"/>
  <c r="H33" i="2"/>
  <c r="B34" i="2"/>
  <c r="E34" i="2"/>
  <c r="F34" i="2"/>
  <c r="G34" i="2"/>
  <c r="H34" i="2"/>
  <c r="B35" i="2"/>
  <c r="E35" i="2"/>
  <c r="F35" i="2"/>
  <c r="G35" i="2"/>
  <c r="H35" i="2"/>
  <c r="B36" i="2"/>
  <c r="E36" i="2"/>
  <c r="F36" i="2"/>
  <c r="G36" i="2"/>
  <c r="H36" i="2"/>
  <c r="B37" i="2"/>
  <c r="E37" i="2"/>
  <c r="F37" i="2"/>
  <c r="G37" i="2"/>
  <c r="H37" i="2"/>
  <c r="B38" i="2"/>
  <c r="E38" i="2"/>
  <c r="F38" i="2"/>
  <c r="G38" i="2"/>
  <c r="H38" i="2"/>
  <c r="B39" i="2"/>
  <c r="E39" i="2"/>
  <c r="F39" i="2"/>
  <c r="G39" i="2"/>
  <c r="H39" i="2"/>
  <c r="B40" i="2"/>
  <c r="E40" i="2"/>
  <c r="F40" i="2"/>
  <c r="G40" i="2"/>
  <c r="H40" i="2"/>
  <c r="B41" i="2"/>
  <c r="E41" i="2"/>
  <c r="F41" i="2"/>
  <c r="G41" i="2"/>
  <c r="H41" i="2"/>
  <c r="B42" i="2"/>
  <c r="E42" i="2"/>
  <c r="F42" i="2"/>
  <c r="G42" i="2"/>
  <c r="H42" i="2"/>
  <c r="B43" i="2"/>
  <c r="E43" i="2"/>
  <c r="F43" i="2"/>
  <c r="G43" i="2"/>
  <c r="H43" i="2"/>
  <c r="B44" i="2"/>
  <c r="E44" i="2"/>
  <c r="F44" i="2"/>
  <c r="G44" i="2"/>
  <c r="H44" i="2"/>
  <c r="B45" i="2"/>
  <c r="E45" i="2"/>
  <c r="F45" i="2"/>
  <c r="G45" i="2"/>
  <c r="H45" i="2"/>
  <c r="B46" i="2"/>
  <c r="E46" i="2"/>
  <c r="F46" i="2"/>
  <c r="G46" i="2"/>
  <c r="H46" i="2"/>
  <c r="B47" i="2"/>
  <c r="E47" i="2"/>
  <c r="F47" i="2"/>
  <c r="G47" i="2"/>
  <c r="H47" i="2"/>
  <c r="E48" i="2"/>
  <c r="F48" i="2"/>
  <c r="G48" i="2"/>
  <c r="H48" i="2"/>
  <c r="B49" i="2"/>
  <c r="E49" i="2"/>
  <c r="F49" i="2"/>
  <c r="G49" i="2"/>
  <c r="H49" i="2"/>
  <c r="B51" i="2"/>
  <c r="E51" i="2"/>
  <c r="F51" i="2"/>
  <c r="G51" i="2"/>
  <c r="H51" i="2"/>
  <c r="B52" i="2"/>
  <c r="E52" i="2"/>
  <c r="F52" i="2"/>
  <c r="G52" i="2"/>
  <c r="H52" i="2"/>
  <c r="B53" i="2"/>
  <c r="N53" i="2"/>
  <c r="E53" i="2"/>
  <c r="F53" i="2"/>
  <c r="G53" i="2"/>
  <c r="H53" i="2"/>
  <c r="B54" i="2"/>
  <c r="N54" i="2"/>
  <c r="E54" i="2"/>
  <c r="F54" i="2"/>
  <c r="G54" i="2"/>
  <c r="H54" i="2"/>
  <c r="B55" i="2"/>
  <c r="E55" i="2"/>
  <c r="F55" i="2"/>
  <c r="G55" i="2"/>
  <c r="H55" i="2"/>
  <c r="B56" i="2"/>
  <c r="E56" i="2"/>
  <c r="F56" i="2"/>
  <c r="G56" i="2"/>
  <c r="H56" i="2"/>
  <c r="B57" i="2"/>
  <c r="E57" i="2"/>
  <c r="F57" i="2"/>
  <c r="G57" i="2"/>
  <c r="H57" i="2"/>
  <c r="B58" i="2"/>
  <c r="E58" i="2"/>
  <c r="F58" i="2"/>
  <c r="G58" i="2"/>
  <c r="H58" i="2"/>
  <c r="B59" i="2"/>
  <c r="E59" i="2"/>
  <c r="F59" i="2"/>
  <c r="G59" i="2"/>
  <c r="H59" i="2"/>
  <c r="B60" i="2"/>
  <c r="E60" i="2"/>
  <c r="F60" i="2"/>
  <c r="G60" i="2"/>
  <c r="H60" i="2"/>
  <c r="B61" i="2"/>
  <c r="E61" i="2"/>
  <c r="F61" i="2"/>
  <c r="G61" i="2"/>
  <c r="H61" i="2"/>
  <c r="B62" i="2"/>
  <c r="N62" i="2"/>
  <c r="E62" i="2"/>
  <c r="F62" i="2"/>
  <c r="G62" i="2"/>
  <c r="H62" i="2"/>
  <c r="B63" i="2"/>
  <c r="E63" i="2"/>
  <c r="F63" i="2"/>
  <c r="G63" i="2"/>
  <c r="H63" i="2"/>
  <c r="B64" i="2"/>
  <c r="E64" i="2"/>
  <c r="F64" i="2"/>
  <c r="G64" i="2"/>
  <c r="H64" i="2"/>
  <c r="B65" i="2"/>
  <c r="E65" i="2"/>
  <c r="F65" i="2"/>
  <c r="G65" i="2"/>
  <c r="H65" i="2"/>
  <c r="B66" i="2"/>
  <c r="E66" i="2"/>
  <c r="F66" i="2"/>
  <c r="G66" i="2"/>
  <c r="H66" i="2"/>
  <c r="B67" i="2"/>
  <c r="E67" i="2"/>
  <c r="F67" i="2"/>
  <c r="G67" i="2"/>
  <c r="H67" i="2"/>
  <c r="B68" i="2"/>
  <c r="E68" i="2"/>
  <c r="F68" i="2"/>
  <c r="G68" i="2"/>
  <c r="H68" i="2"/>
  <c r="B69" i="2"/>
  <c r="E69" i="2"/>
  <c r="F69" i="2"/>
  <c r="G69" i="2"/>
  <c r="H69" i="2"/>
  <c r="B70" i="2"/>
  <c r="E70" i="2"/>
  <c r="F70" i="2"/>
  <c r="G70" i="2"/>
  <c r="H70" i="2"/>
  <c r="B71" i="2"/>
  <c r="N71" i="2"/>
  <c r="E71" i="2"/>
  <c r="F71" i="2"/>
  <c r="G71" i="2"/>
  <c r="H71" i="2"/>
  <c r="B72" i="2"/>
  <c r="E72" i="2"/>
  <c r="F72" i="2"/>
  <c r="G72" i="2"/>
  <c r="H72" i="2"/>
  <c r="B73" i="2"/>
  <c r="E73" i="2"/>
  <c r="F73" i="2"/>
  <c r="G73" i="2"/>
  <c r="H73" i="2"/>
  <c r="B74" i="2"/>
  <c r="E74" i="2"/>
  <c r="F74" i="2"/>
  <c r="G74" i="2"/>
  <c r="H74" i="2"/>
  <c r="B75" i="2"/>
  <c r="E75" i="2"/>
  <c r="F75" i="2"/>
  <c r="G75" i="2"/>
  <c r="H75" i="2"/>
  <c r="B76" i="2"/>
  <c r="E76" i="2"/>
  <c r="F76" i="2"/>
  <c r="G76" i="2"/>
  <c r="H76" i="2"/>
  <c r="B77" i="2"/>
  <c r="E77" i="2"/>
  <c r="F77" i="2"/>
  <c r="G77" i="2"/>
  <c r="H77" i="2"/>
  <c r="B78" i="2"/>
  <c r="E78" i="2"/>
  <c r="F78" i="2"/>
  <c r="G78" i="2"/>
  <c r="H78" i="2"/>
  <c r="B79" i="2"/>
  <c r="E79" i="2"/>
  <c r="F79" i="2"/>
  <c r="G79" i="2"/>
  <c r="H79" i="2"/>
  <c r="B80" i="2"/>
  <c r="E80" i="2"/>
  <c r="F80" i="2"/>
  <c r="G80" i="2"/>
  <c r="H80" i="2"/>
  <c r="B81" i="2"/>
  <c r="E81" i="2"/>
  <c r="F81" i="2"/>
  <c r="G81" i="2"/>
  <c r="H81" i="2"/>
  <c r="B82" i="2"/>
  <c r="E82" i="2"/>
  <c r="F82" i="2"/>
  <c r="G82" i="2"/>
  <c r="H82" i="2"/>
  <c r="B83" i="2"/>
  <c r="E83" i="2"/>
  <c r="F83" i="2"/>
  <c r="G83" i="2"/>
  <c r="H83" i="2"/>
  <c r="B84" i="2"/>
  <c r="N84" i="2"/>
  <c r="E84" i="2"/>
  <c r="F84" i="2"/>
  <c r="G84" i="2"/>
  <c r="H84" i="2"/>
  <c r="B85" i="2"/>
  <c r="E85" i="2"/>
  <c r="F85" i="2"/>
  <c r="G85" i="2"/>
  <c r="H85" i="2"/>
  <c r="P7" i="2"/>
  <c r="Q7" i="2"/>
  <c r="R7" i="2"/>
  <c r="S7" i="2"/>
  <c r="P8" i="2"/>
  <c r="Q8" i="2"/>
  <c r="R8" i="2"/>
  <c r="S8" i="2"/>
  <c r="P9" i="2"/>
  <c r="Q9" i="2"/>
  <c r="R9" i="2"/>
  <c r="S9" i="2"/>
  <c r="P10" i="2"/>
  <c r="Q10" i="2"/>
  <c r="R10" i="2"/>
  <c r="S10" i="2"/>
  <c r="P11" i="2"/>
  <c r="Q11" i="2"/>
  <c r="R11" i="2"/>
  <c r="S11" i="2"/>
  <c r="P12" i="2"/>
  <c r="Q12" i="2"/>
  <c r="R12" i="2"/>
  <c r="S12" i="2"/>
  <c r="P13" i="2"/>
  <c r="Q13" i="2"/>
  <c r="R13" i="2"/>
  <c r="S13" i="2"/>
  <c r="P14" i="2"/>
  <c r="Q14" i="2"/>
  <c r="R14" i="2"/>
  <c r="S14" i="2"/>
  <c r="P15" i="2"/>
  <c r="Q15" i="2"/>
  <c r="R15" i="2"/>
  <c r="S15" i="2"/>
  <c r="P16" i="2"/>
  <c r="Q16" i="2"/>
  <c r="R16" i="2"/>
  <c r="S16" i="2"/>
  <c r="P17" i="2"/>
  <c r="Q17" i="2"/>
  <c r="R17" i="2"/>
  <c r="S17" i="2"/>
  <c r="P18" i="2"/>
  <c r="Q18" i="2"/>
  <c r="R18" i="2"/>
  <c r="S18" i="2"/>
  <c r="P19" i="2"/>
  <c r="Q19" i="2"/>
  <c r="R19" i="2"/>
  <c r="S19" i="2"/>
  <c r="P20" i="2"/>
  <c r="Q20" i="2"/>
  <c r="R20" i="2"/>
  <c r="S20" i="2"/>
  <c r="P21" i="2"/>
  <c r="Q21" i="2"/>
  <c r="R21" i="2"/>
  <c r="S21" i="2"/>
  <c r="P22" i="2"/>
  <c r="Q22" i="2"/>
  <c r="R22" i="2"/>
  <c r="S22" i="2"/>
  <c r="P23" i="2"/>
  <c r="Q23" i="2"/>
  <c r="R23" i="2"/>
  <c r="S23" i="2"/>
  <c r="P24" i="2"/>
  <c r="Q24" i="2"/>
  <c r="R24" i="2"/>
  <c r="S24" i="2"/>
  <c r="P25" i="2"/>
  <c r="Q25" i="2"/>
  <c r="R25" i="2"/>
  <c r="S25" i="2"/>
  <c r="P26" i="2"/>
  <c r="Q26" i="2"/>
  <c r="R26" i="2"/>
  <c r="S26" i="2"/>
  <c r="P27" i="2"/>
  <c r="Q27" i="2"/>
  <c r="R27" i="2"/>
  <c r="S27" i="2"/>
  <c r="P28" i="2"/>
  <c r="Q28" i="2"/>
  <c r="R28" i="2"/>
  <c r="S28" i="2"/>
  <c r="P29" i="2"/>
  <c r="Q29" i="2"/>
  <c r="R29" i="2"/>
  <c r="S29" i="2"/>
  <c r="P30" i="2"/>
  <c r="Q30" i="2"/>
  <c r="R30" i="2"/>
  <c r="S30" i="2"/>
  <c r="P31" i="2"/>
  <c r="Q31" i="2"/>
  <c r="R31" i="2"/>
  <c r="S31" i="2"/>
  <c r="P32" i="2"/>
  <c r="Q32" i="2"/>
  <c r="R32" i="2"/>
  <c r="S32" i="2"/>
  <c r="P33" i="2"/>
  <c r="Q33" i="2"/>
  <c r="R33" i="2"/>
  <c r="S33" i="2"/>
  <c r="P34" i="2"/>
  <c r="Q34" i="2"/>
  <c r="R34" i="2"/>
  <c r="S34" i="2"/>
  <c r="P35" i="2"/>
  <c r="Q35" i="2"/>
  <c r="R35" i="2"/>
  <c r="S35" i="2"/>
  <c r="P36" i="2"/>
  <c r="Q36" i="2"/>
  <c r="R36" i="2"/>
  <c r="S36" i="2"/>
  <c r="P37" i="2"/>
  <c r="Q37" i="2"/>
  <c r="R37" i="2"/>
  <c r="S37" i="2"/>
  <c r="P38" i="2"/>
  <c r="Q38" i="2"/>
  <c r="R38" i="2"/>
  <c r="S38" i="2"/>
  <c r="P39" i="2"/>
  <c r="Q39" i="2"/>
  <c r="R39" i="2"/>
  <c r="S39" i="2"/>
  <c r="P40" i="2"/>
  <c r="Q40" i="2"/>
  <c r="R40" i="2"/>
  <c r="S40" i="2"/>
  <c r="P41" i="2"/>
  <c r="Q41" i="2"/>
  <c r="R41" i="2"/>
  <c r="S41" i="2"/>
  <c r="P42" i="2"/>
  <c r="Q42" i="2"/>
  <c r="R42" i="2"/>
  <c r="S42" i="2"/>
  <c r="P43" i="2"/>
  <c r="Q43" i="2"/>
  <c r="R43" i="2"/>
  <c r="S43" i="2"/>
  <c r="P44" i="2"/>
  <c r="Q44" i="2"/>
  <c r="R44" i="2"/>
  <c r="S44" i="2"/>
  <c r="P45" i="2"/>
  <c r="Q45" i="2"/>
  <c r="R45" i="2"/>
  <c r="S45" i="2"/>
  <c r="P46" i="2"/>
  <c r="Q46" i="2"/>
  <c r="R46" i="2"/>
  <c r="S46" i="2"/>
  <c r="P47" i="2"/>
  <c r="Q47" i="2"/>
  <c r="R47" i="2"/>
  <c r="S47" i="2"/>
  <c r="P48" i="2"/>
  <c r="Q48" i="2"/>
  <c r="R48" i="2"/>
  <c r="S48" i="2"/>
  <c r="P49" i="2"/>
  <c r="Q49" i="2"/>
  <c r="R49" i="2"/>
  <c r="S49" i="2"/>
  <c r="P50" i="2"/>
  <c r="Q50" i="2"/>
  <c r="R50" i="2"/>
  <c r="S50" i="2"/>
  <c r="P51" i="2"/>
  <c r="Q51" i="2"/>
  <c r="R51" i="2"/>
  <c r="S51" i="2"/>
  <c r="P52" i="2"/>
  <c r="Q52" i="2"/>
  <c r="R52" i="2"/>
  <c r="S52" i="2"/>
  <c r="P53" i="2"/>
  <c r="Q53" i="2"/>
  <c r="R53" i="2"/>
  <c r="S53" i="2"/>
  <c r="P54" i="2"/>
  <c r="Q54" i="2"/>
  <c r="R54" i="2"/>
  <c r="S54" i="2"/>
  <c r="P55" i="2"/>
  <c r="Q55" i="2"/>
  <c r="R55" i="2"/>
  <c r="S55" i="2"/>
  <c r="P56" i="2"/>
  <c r="Q56" i="2"/>
  <c r="R56" i="2"/>
  <c r="S56" i="2"/>
  <c r="P57" i="2"/>
  <c r="Q57" i="2"/>
  <c r="R57" i="2"/>
  <c r="S57" i="2"/>
  <c r="P58" i="2"/>
  <c r="Q58" i="2"/>
  <c r="R58" i="2"/>
  <c r="S58" i="2"/>
  <c r="P59" i="2"/>
  <c r="Q59" i="2"/>
  <c r="R59" i="2"/>
  <c r="S59" i="2"/>
  <c r="P60" i="2"/>
  <c r="Q60" i="2"/>
  <c r="R60" i="2"/>
  <c r="S60" i="2"/>
  <c r="P61" i="2"/>
  <c r="Q61" i="2"/>
  <c r="R61" i="2"/>
  <c r="S61" i="2"/>
  <c r="P62" i="2"/>
  <c r="Q62" i="2"/>
  <c r="R62" i="2"/>
  <c r="S62" i="2"/>
  <c r="P63" i="2"/>
  <c r="Q63" i="2"/>
  <c r="R63" i="2"/>
  <c r="S63" i="2"/>
  <c r="P64" i="2"/>
  <c r="Q64" i="2"/>
  <c r="R64" i="2"/>
  <c r="S64" i="2"/>
  <c r="P65" i="2"/>
  <c r="Q65" i="2"/>
  <c r="R65" i="2"/>
  <c r="S65" i="2"/>
  <c r="P66" i="2"/>
  <c r="Q66" i="2"/>
  <c r="R66" i="2"/>
  <c r="S66" i="2"/>
  <c r="P67" i="2"/>
  <c r="Q67" i="2"/>
  <c r="R67" i="2"/>
  <c r="S67" i="2"/>
  <c r="P68" i="2"/>
  <c r="Q68" i="2"/>
  <c r="R68" i="2"/>
  <c r="S68" i="2"/>
  <c r="P69" i="2"/>
  <c r="Q69" i="2"/>
  <c r="R69" i="2"/>
  <c r="S69" i="2"/>
  <c r="P70" i="2"/>
  <c r="Q70" i="2"/>
  <c r="R70" i="2"/>
  <c r="S70" i="2"/>
  <c r="P71" i="2"/>
  <c r="Q71" i="2"/>
  <c r="R71" i="2"/>
  <c r="S71" i="2"/>
  <c r="P72" i="2"/>
  <c r="Q72" i="2"/>
  <c r="R72" i="2"/>
  <c r="S72" i="2"/>
  <c r="P73" i="2"/>
  <c r="Q73" i="2"/>
  <c r="R73" i="2"/>
  <c r="S73" i="2"/>
  <c r="P74" i="2"/>
  <c r="Q74" i="2"/>
  <c r="R74" i="2"/>
  <c r="S74" i="2"/>
  <c r="P75" i="2"/>
  <c r="Q75" i="2"/>
  <c r="R75" i="2"/>
  <c r="S75" i="2"/>
  <c r="P76" i="2"/>
  <c r="Q76" i="2"/>
  <c r="R76" i="2"/>
  <c r="S76" i="2"/>
  <c r="P77" i="2"/>
  <c r="Q77" i="2"/>
  <c r="R77" i="2"/>
  <c r="S77" i="2"/>
  <c r="P78" i="2"/>
  <c r="Q78" i="2"/>
  <c r="R78" i="2"/>
  <c r="S78" i="2"/>
  <c r="P79" i="2"/>
  <c r="Q79" i="2"/>
  <c r="R79" i="2"/>
  <c r="S79" i="2"/>
  <c r="P80" i="2"/>
  <c r="Q80" i="2"/>
  <c r="R80" i="2"/>
  <c r="S80" i="2"/>
  <c r="P81" i="2"/>
  <c r="Q81" i="2"/>
  <c r="R81" i="2"/>
  <c r="S81" i="2"/>
  <c r="P82" i="2"/>
  <c r="Q82" i="2"/>
  <c r="R82" i="2"/>
  <c r="S82" i="2"/>
  <c r="P83" i="2"/>
  <c r="Q83" i="2"/>
  <c r="R83" i="2"/>
  <c r="S83" i="2"/>
  <c r="P84" i="2"/>
  <c r="Q84" i="2"/>
  <c r="R84" i="2"/>
  <c r="S84" i="2"/>
  <c r="P85" i="2"/>
  <c r="Q85" i="2"/>
  <c r="R85" i="2"/>
  <c r="S85" i="2"/>
  <c r="S6" i="2"/>
  <c r="R6" i="2"/>
  <c r="Q6" i="2"/>
  <c r="P6" i="2"/>
  <c r="E6" i="2"/>
  <c r="O12" i="2"/>
  <c r="O13" i="2"/>
  <c r="O53" i="2"/>
  <c r="O54" i="2"/>
  <c r="O55" i="2"/>
  <c r="O56" i="2"/>
  <c r="O57" i="2"/>
  <c r="O58" i="2"/>
  <c r="O59" i="2"/>
  <c r="O43" i="2"/>
  <c r="O44" i="2"/>
  <c r="O45" i="2"/>
  <c r="O46" i="2"/>
  <c r="O47" i="2"/>
  <c r="O7" i="2"/>
  <c r="O9" i="2"/>
  <c r="O17" i="2"/>
  <c r="O19" i="2"/>
  <c r="O20" i="2"/>
  <c r="O21" i="2"/>
  <c r="O23" i="2"/>
  <c r="O24" i="2"/>
  <c r="O25" i="2"/>
  <c r="O26" i="2"/>
  <c r="O27" i="2"/>
  <c r="O28" i="2"/>
  <c r="O30" i="2"/>
  <c r="O31" i="2"/>
  <c r="O33" i="2"/>
  <c r="O34" i="2"/>
  <c r="O36" i="2"/>
  <c r="O37" i="2"/>
  <c r="O39" i="2"/>
  <c r="O40" i="2"/>
  <c r="O41" i="2"/>
  <c r="O49" i="2"/>
  <c r="O50" i="2"/>
  <c r="O51" i="2"/>
  <c r="O61" i="2"/>
  <c r="O62" i="2"/>
  <c r="O63" i="2"/>
  <c r="O65" i="2"/>
  <c r="O66" i="2"/>
  <c r="O67" i="2"/>
  <c r="O68" i="2"/>
  <c r="O69" i="2"/>
  <c r="O71" i="2"/>
  <c r="O72" i="2"/>
  <c r="O73" i="2"/>
  <c r="O74" i="2"/>
  <c r="O75" i="2"/>
  <c r="O76" i="2"/>
  <c r="O78" i="2"/>
  <c r="O79" i="2"/>
  <c r="O80" i="2"/>
  <c r="O81" i="2"/>
  <c r="O82" i="2"/>
  <c r="O84" i="2"/>
  <c r="O85" i="2"/>
  <c r="D8" i="2"/>
  <c r="D6" i="2"/>
  <c r="O255" i="1"/>
  <c r="O260" i="1"/>
  <c r="O259" i="1"/>
  <c r="O258" i="1"/>
  <c r="O257" i="1"/>
  <c r="O256" i="1"/>
  <c r="O237" i="1"/>
  <c r="O254" i="1"/>
  <c r="O253" i="1"/>
  <c r="O252" i="1"/>
  <c r="O251" i="1"/>
  <c r="O250" i="1"/>
  <c r="O249" i="1"/>
  <c r="O248" i="1"/>
  <c r="O247" i="1"/>
  <c r="O246" i="1"/>
  <c r="O245" i="1"/>
  <c r="O244" i="1"/>
  <c r="O243" i="1"/>
  <c r="O242" i="1"/>
  <c r="O241" i="1"/>
  <c r="O240" i="1"/>
  <c r="O239" i="1"/>
  <c r="O238" i="1"/>
  <c r="O216" i="1"/>
  <c r="O236" i="1"/>
  <c r="O235" i="1"/>
  <c r="O234" i="1"/>
  <c r="O233" i="1"/>
  <c r="O232" i="1"/>
  <c r="O231" i="1"/>
  <c r="O230" i="1"/>
  <c r="O229" i="1"/>
  <c r="O228" i="1"/>
  <c r="O227" i="1"/>
  <c r="O226" i="1"/>
  <c r="O225" i="1"/>
  <c r="O221" i="1"/>
  <c r="O220" i="1"/>
  <c r="O219" i="1"/>
  <c r="O218" i="1"/>
  <c r="O217" i="1"/>
  <c r="O198" i="1"/>
  <c r="O215" i="1"/>
  <c r="O214" i="1"/>
  <c r="O213" i="1"/>
  <c r="O212" i="1"/>
  <c r="O211" i="1"/>
  <c r="O210" i="1"/>
  <c r="O209" i="1"/>
  <c r="O208" i="1"/>
  <c r="O207" i="1"/>
  <c r="O206" i="1"/>
  <c r="O205" i="1"/>
  <c r="O204" i="1"/>
  <c r="O203" i="1"/>
  <c r="O202" i="1"/>
  <c r="O201" i="1"/>
  <c r="O200" i="1"/>
  <c r="O199" i="1"/>
  <c r="O186" i="1"/>
  <c r="O197" i="1"/>
  <c r="O196" i="1"/>
  <c r="O195" i="1"/>
  <c r="O194" i="1"/>
  <c r="O193" i="1"/>
  <c r="O192" i="1"/>
  <c r="O188" i="1"/>
  <c r="O187" i="1"/>
  <c r="O165" i="1"/>
  <c r="O185" i="1"/>
  <c r="O184" i="1"/>
  <c r="O183" i="1"/>
  <c r="O182" i="1"/>
  <c r="O181" i="1"/>
  <c r="O180" i="1"/>
  <c r="O179" i="1"/>
  <c r="O178" i="1"/>
  <c r="O177" i="1"/>
  <c r="O176" i="1"/>
  <c r="O175" i="1"/>
  <c r="O174" i="1"/>
  <c r="O173" i="1"/>
  <c r="O172" i="1"/>
  <c r="O171" i="1"/>
  <c r="O167" i="1"/>
  <c r="O166" i="1"/>
  <c r="O153" i="1"/>
  <c r="O164" i="1"/>
  <c r="O163" i="1"/>
  <c r="O162" i="1"/>
  <c r="O161" i="1"/>
  <c r="O160" i="1"/>
  <c r="O159" i="1"/>
  <c r="O155" i="1"/>
  <c r="O154" i="1"/>
  <c r="O135" i="1"/>
  <c r="O152" i="1"/>
  <c r="O151" i="1"/>
  <c r="O150" i="1"/>
  <c r="O149" i="1"/>
  <c r="O148" i="1"/>
  <c r="O147" i="1"/>
  <c r="O146" i="1"/>
  <c r="O145" i="1"/>
  <c r="O144" i="1"/>
  <c r="O143" i="1"/>
  <c r="O142" i="1"/>
  <c r="O141" i="1"/>
  <c r="O140" i="1"/>
  <c r="O139" i="1"/>
  <c r="O138" i="1"/>
  <c r="O137" i="1"/>
  <c r="O136" i="1"/>
  <c r="O120" i="1"/>
  <c r="O131" i="1"/>
  <c r="O130" i="1"/>
  <c r="O129" i="1"/>
  <c r="O128" i="1"/>
  <c r="O127" i="1"/>
  <c r="O126" i="1"/>
  <c r="O125" i="1"/>
  <c r="O124" i="1"/>
  <c r="O123" i="1"/>
  <c r="O122" i="1"/>
  <c r="O121" i="1"/>
  <c r="O108" i="1"/>
  <c r="O116" i="1"/>
  <c r="O115" i="1"/>
  <c r="O114" i="1"/>
  <c r="O113" i="1"/>
  <c r="O112" i="1"/>
  <c r="O111" i="1"/>
  <c r="O110" i="1"/>
  <c r="O109" i="1"/>
  <c r="O96" i="1"/>
  <c r="O101" i="1"/>
  <c r="O100" i="1"/>
  <c r="O99" i="1"/>
  <c r="O104" i="1"/>
  <c r="O103" i="1"/>
  <c r="O102" i="1"/>
  <c r="O98" i="1"/>
  <c r="O97" i="1"/>
  <c r="O87" i="1"/>
  <c r="O95" i="1"/>
  <c r="O94" i="1"/>
  <c r="O93" i="1"/>
  <c r="O92" i="1"/>
  <c r="O91" i="1"/>
  <c r="O90" i="1"/>
  <c r="O89" i="1"/>
  <c r="O88" i="1"/>
  <c r="O86" i="1"/>
  <c r="O85" i="1"/>
  <c r="O84" i="1"/>
  <c r="O83" i="1"/>
  <c r="O82" i="1"/>
  <c r="O81" i="1"/>
  <c r="O80" i="1"/>
  <c r="O79" i="1"/>
  <c r="O78" i="1"/>
  <c r="O77" i="1"/>
  <c r="O76" i="1"/>
  <c r="O75" i="1"/>
  <c r="O74" i="1"/>
  <c r="D28" i="2"/>
  <c r="D27" i="2"/>
  <c r="D21" i="2"/>
  <c r="D7" i="2"/>
  <c r="D9" i="2"/>
  <c r="D10" i="2"/>
  <c r="D11" i="2"/>
  <c r="D12" i="2"/>
  <c r="D13" i="2"/>
  <c r="D14" i="2"/>
  <c r="D15" i="2"/>
  <c r="D16" i="2"/>
  <c r="D17"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6" i="2"/>
  <c r="D25" i="2"/>
  <c r="D24" i="2"/>
  <c r="D23" i="2"/>
  <c r="D22" i="2"/>
  <c r="D19" i="2"/>
  <c r="D18" i="2"/>
</calcChain>
</file>

<file path=xl/sharedStrings.xml><?xml version="1.0" encoding="utf-8"?>
<sst xmlns="http://schemas.openxmlformats.org/spreadsheetml/2006/main" count="1137" uniqueCount="582">
  <si>
    <t>Capability Level</t>
  </si>
  <si>
    <t>Service Level Management</t>
  </si>
  <si>
    <t>Service Reporting</t>
  </si>
  <si>
    <t>Capacity Management</t>
  </si>
  <si>
    <t>Information Security Management</t>
  </si>
  <si>
    <t>Customer Relationship Management</t>
  </si>
  <si>
    <t>Supplier Relationship Management</t>
  </si>
  <si>
    <t>Incident &amp; Service Request Management</t>
  </si>
  <si>
    <t>Problem Management</t>
  </si>
  <si>
    <t>Configuration Management</t>
  </si>
  <si>
    <t>Change Management</t>
  </si>
  <si>
    <t>Release &amp; Deployment Management</t>
  </si>
  <si>
    <t xml:space="preserve">Service Portfolio Management </t>
  </si>
  <si>
    <t>A service catalogue shall be maintained.</t>
  </si>
  <si>
    <t>1 - Ad-hoc</t>
  </si>
  <si>
    <t>2- Repeatable</t>
  </si>
  <si>
    <t>3 - Defined</t>
  </si>
  <si>
    <t>Dropdowns</t>
  </si>
  <si>
    <t>Service capacity and performance requirements shall be identified taking into consideration SLAs.</t>
  </si>
  <si>
    <t>Communication mechanisms with customers shall be established.</t>
  </si>
  <si>
    <t>Service reviews with the customers shall be conducted at planned intervals.</t>
  </si>
  <si>
    <t>Service complaints from customers shall be managed.</t>
  </si>
  <si>
    <t>Customer satisfaction shall be managed.</t>
  </si>
  <si>
    <t>Suppliers shall be identified.</t>
  </si>
  <si>
    <t>Communication mechanisms with suppliers shall be established.</t>
  </si>
  <si>
    <t>Supplier performance shall be monitored.</t>
  </si>
  <si>
    <t>Releases shall be built and tested prior to deployment.</t>
  </si>
  <si>
    <t>Continual Service Improvement Management</t>
  </si>
  <si>
    <t>PR1.1</t>
  </si>
  <si>
    <t>PR1.2</t>
  </si>
  <si>
    <t>PR2.1</t>
  </si>
  <si>
    <t>PR2.2</t>
  </si>
  <si>
    <t>PR3.3</t>
  </si>
  <si>
    <t>PR2.3</t>
  </si>
  <si>
    <t>PR2.4</t>
  </si>
  <si>
    <t>PR2.5</t>
  </si>
  <si>
    <t>PR3.1</t>
  </si>
  <si>
    <t>PR3.2</t>
  </si>
  <si>
    <t>PR4.1</t>
  </si>
  <si>
    <t>PR5.1</t>
  </si>
  <si>
    <t>PR5.2</t>
  </si>
  <si>
    <t>PR5.3</t>
  </si>
  <si>
    <t>PR6.1</t>
  </si>
  <si>
    <t>PR6.2</t>
  </si>
  <si>
    <t>PR6.3</t>
  </si>
  <si>
    <t>PR6.4</t>
  </si>
  <si>
    <t>PR7.1</t>
  </si>
  <si>
    <t>PR7.2</t>
  </si>
  <si>
    <t>PR7.3</t>
  </si>
  <si>
    <t>PR7.4</t>
  </si>
  <si>
    <t>PR7.5</t>
  </si>
  <si>
    <t>PR7.6</t>
  </si>
  <si>
    <t>PR8.1</t>
  </si>
  <si>
    <t>PR8.2</t>
  </si>
  <si>
    <t>PR8.3</t>
  </si>
  <si>
    <t>PR8.4</t>
  </si>
  <si>
    <t>PR9.1</t>
  </si>
  <si>
    <t>PR9.2</t>
  </si>
  <si>
    <t>PR9.3</t>
  </si>
  <si>
    <t>PR9.4</t>
  </si>
  <si>
    <t>PR9.5</t>
  </si>
  <si>
    <t>PR9.6</t>
  </si>
  <si>
    <t>PR9.7</t>
  </si>
  <si>
    <t>PR9.8</t>
  </si>
  <si>
    <t>PR10.1</t>
  </si>
  <si>
    <t>PR10.2</t>
  </si>
  <si>
    <t>PR10.3</t>
  </si>
  <si>
    <t>PR10.4</t>
  </si>
  <si>
    <t>PR11.1</t>
  </si>
  <si>
    <t>PR11.2</t>
  </si>
  <si>
    <t>PR11.3</t>
  </si>
  <si>
    <t>PR11.4</t>
  </si>
  <si>
    <t>PR11.5</t>
  </si>
  <si>
    <t>PR11.6</t>
  </si>
  <si>
    <t>PR12.1</t>
  </si>
  <si>
    <t>PR12.2</t>
  </si>
  <si>
    <t>PR12.3</t>
  </si>
  <si>
    <t>PR12.4</t>
  </si>
  <si>
    <t>PR12.5</t>
  </si>
  <si>
    <t>PR12.6</t>
  </si>
  <si>
    <t>PR12.7</t>
  </si>
  <si>
    <t>PR13.1</t>
  </si>
  <si>
    <t>PR13.2</t>
  </si>
  <si>
    <t>PR13.3</t>
  </si>
  <si>
    <t>PR13.4</t>
  </si>
  <si>
    <t>PR13.5</t>
  </si>
  <si>
    <t>PR13.6</t>
  </si>
  <si>
    <t>PR14.1</t>
  </si>
  <si>
    <t>PR14.2</t>
  </si>
  <si>
    <t>PR14.3</t>
  </si>
  <si>
    <t>A release policy shall be defined</t>
  </si>
  <si>
    <t>Level 0</t>
  </si>
  <si>
    <t>Level 1</t>
  </si>
  <si>
    <t>Level 2</t>
  </si>
  <si>
    <t xml:space="preserve">Select…. </t>
  </si>
  <si>
    <t>PR1.3</t>
  </si>
  <si>
    <t>Service Availability &amp; Continuity Management</t>
  </si>
  <si>
    <t>Requirement
according to FitSM-1:2013</t>
  </si>
  <si>
    <t>Evidence (e.g. available documents / records / URLs)</t>
  </si>
  <si>
    <t>GR1: Top Management Commitment &amp; Responsibility</t>
  </si>
  <si>
    <t>GR1.1</t>
  </si>
  <si>
    <t xml:space="preserve">Top management of the organisation(s) involved in the delivery of services shall show evidence that they are committed to planning, implementing, operating, monitoring, reviewing, and improving the service management system (SMS) and services. 
They shall:
-  Assign one individual to be accountable for the overall SMS with sufficient authority to exercise this role.
-  Define and communicate goals
-  Define a general service management policy
- Conduct management reviews at planned intervals
</t>
  </si>
  <si>
    <t>1- Ad hoc</t>
  </si>
  <si>
    <t>GR1.2</t>
  </si>
  <si>
    <t xml:space="preserve">The service management policy shall include:
- A commitment to fulfil customer service requirements
- A commitment to a service-oriented approach
- A commitment to a process approach
- A commitment to continual improvement
- Overall service management goals
</t>
  </si>
  <si>
    <t>GR2.1</t>
  </si>
  <si>
    <t>GR2: Documentation</t>
  </si>
  <si>
    <t>GR2.2</t>
  </si>
  <si>
    <t>GR3: Defining The Scope of Service Management</t>
  </si>
  <si>
    <t>GR4: Planning Service Management (PLAN)</t>
  </si>
  <si>
    <t>GR3.1</t>
  </si>
  <si>
    <t>GR4.1</t>
  </si>
  <si>
    <t xml:space="preserve">A service management plan shall be created, implemented and maintained.
</t>
  </si>
  <si>
    <t>GR4.2</t>
  </si>
  <si>
    <t>GR4.3</t>
  </si>
  <si>
    <t>GR5: Implementing Service Management (DO)</t>
  </si>
  <si>
    <t>GR5.1</t>
  </si>
  <si>
    <t xml:space="preserve">The service management plan shall be implemented.
</t>
  </si>
  <si>
    <t>GR6: Monitoring and Reviewing Service Management (CHECK)</t>
  </si>
  <si>
    <t>GR6.1</t>
  </si>
  <si>
    <t>GR7.1</t>
  </si>
  <si>
    <t>GR7.2</t>
  </si>
  <si>
    <t xml:space="preserve">GR7: Continually Improving Service Management (ACT) </t>
  </si>
  <si>
    <t xml:space="preserve">A service portfolio shall be maintained. All services shall be specified as part of the service portfolio. </t>
  </si>
  <si>
    <t>The organisational setup behind the services specified in the service portfolio shall be identified, including a potential federation structure</t>
  </si>
  <si>
    <t>For all services delivered to customers, SLAs shall be in place.</t>
  </si>
  <si>
    <t>SLAs shall be reviewed at planned intervals.</t>
  </si>
  <si>
    <t>PR2.6</t>
  </si>
  <si>
    <t>PR2.7</t>
  </si>
  <si>
    <t>Service reports shall be specified and agreed with their recipients.</t>
  </si>
  <si>
    <t>Service availability and continuity requirements shall be identified taking into consideration SLAs.</t>
  </si>
  <si>
    <t>Capacity planning shall consider human, technical and financial resources.</t>
  </si>
  <si>
    <t>Service customers shall be identified.</t>
  </si>
  <si>
    <t>For each customer, there shall be a designated contact responsible for managing the customer relationship and customer satisfaction.</t>
  </si>
  <si>
    <t>Users shall be kept informed of the progress of incidents and service requests they have reported.</t>
  </si>
  <si>
    <t>The level of detail of configuration information recorded shall be sufficient to support effective control over CIs.</t>
  </si>
  <si>
    <t>CIs shall be controlled and changes to CIs tracked in the CMDB.</t>
  </si>
  <si>
    <t>Before a new release into a live environment, a configuration baseline of the affected CIs shall be taken.</t>
  </si>
  <si>
    <t>In making decisions on the acceptance of requests for change, the benefits, risks, potential impact to services and customers and technical feasibility shall be taken into consideration.</t>
  </si>
  <si>
    <t>For changes of high impact or high risk, the steps required to reverse an unsuccessful change or remedy any negative effects shall be planned and tested.</t>
  </si>
  <si>
    <t>The deployment of new or changed services and service components to the live environment shall be planned with all relevant parties including affected customers.</t>
  </si>
  <si>
    <t>Acceptance criteria for each release shall be agreed with the customers and any other relevant parties. Before deployment the release shall be verified against the agreed acceptance criteria and approved.</t>
  </si>
  <si>
    <t>GR7: Continually Improving Service Management (ACT)</t>
  </si>
  <si>
    <t>PR1: Service Portfolio Management</t>
  </si>
  <si>
    <t>PR2: Service Level Management</t>
  </si>
  <si>
    <t>PR3: Service Reporting</t>
  </si>
  <si>
    <t>PR4: Service Availability and Continuity Management</t>
  </si>
  <si>
    <t>PR5: Capacity Management</t>
  </si>
  <si>
    <t>PR6: Information Security Management</t>
  </si>
  <si>
    <t>PR7: Customer Relationship Management</t>
  </si>
  <si>
    <t>PR8: Supplier Relationship management</t>
  </si>
  <si>
    <t>PR9: Incident and Service Request Management</t>
  </si>
  <si>
    <t>PR10: Problem Management</t>
  </si>
  <si>
    <t>PR11: Configuration Management</t>
  </si>
  <si>
    <t>PR12: Change Management</t>
  </si>
  <si>
    <t>PR13: Release and Deployment Management</t>
  </si>
  <si>
    <t>PR14: Continual Service Improvement Management</t>
  </si>
  <si>
    <t xml:space="preserve">There is some understanding of the structure supporting service provision, but mostly related to technical functions and individuals. There is little mapping to departmental,  organisational or federation structure and agreement within the supporting structure is reliant on relationships between individuals. </t>
  </si>
  <si>
    <t xml:space="preserve">The service provider is able to communicate its service offerings to its customers through some (undefined) format. These services may be described more in terms of technical components than value-generating services as defined by IT Service Management. </t>
  </si>
  <si>
    <t xml:space="preserve">There is a list of all customers, maintained based on documented responsibilities. </t>
  </si>
  <si>
    <t xml:space="preserve">There is a person or role assigned to each specific customer or group of customers that manages the relationship and satisfaction based on documented responsibilities. </t>
  </si>
  <si>
    <t xml:space="preserve">There is a communication mechanism established for each customer or group of customers, but it is tied to the individual or role assigned to it. The communication mechanism is recorded in some centralised location but not in a consistent way. </t>
  </si>
  <si>
    <t xml:space="preserve">Service reviews occur regularly,  but remain inconsistent and dependant on the individuals performing them and responsibilities are not clearly documented. Review procedures and records may be kept but not in a systematic way. </t>
  </si>
  <si>
    <t xml:space="preserve">Customer satisfaction is collected through informal means, when there is a need (such as customer demand, complaint or change to the service). </t>
  </si>
  <si>
    <t>There are mechanisms for measuring customer satisfaction, which are used by the provider. However, they are used in an irregular manner and responsibility for their use is not documented.</t>
  </si>
  <si>
    <t xml:space="preserve">Mechanisms that measure customer satisfaction used at regular intervals based on documented responsibilities. Records of results are kept in a consistent way. </t>
  </si>
  <si>
    <t xml:space="preserve">There is a list of all suppliers maintained based on documented responsibilities. </t>
  </si>
  <si>
    <t xml:space="preserve">There is a communication mechanism established for each supplier, but it is tied to the individual or role assigned to it. The communication mechanism is recorded in some centralised location but not in a consistent way. </t>
  </si>
  <si>
    <t xml:space="preserve">Mechanisms that measure supplier performance are used, and to some extent aligned to agreements with the supplier. Monitoring is not systematic and responsibilities are not set out. Some reports may be received from the supplier but they are not consistent or well specified. </t>
  </si>
  <si>
    <t xml:space="preserve">Mechanisms that measure supplier performance at planned intervals are used based on documented responsibilities. Monitoring is well aligned to agreements with suppliers, and any reports provided by the supplier are well specified. </t>
  </si>
  <si>
    <t xml:space="preserve">Available sources of configuration and release information are documented and responsibilities of support staff connected to them are documented. Information is held in a systematic way and is largely complete. </t>
  </si>
  <si>
    <t xml:space="preserve">There is an understanding  about which kinds of incidents should be regarded as major incidents. Major incidents are classified and named as such, and special care and attention is given to them, including handling them with the highest priority, coordination through a sufficiently senior level of management, communication and post resolution review. However, responsibilities and clear definitions of major incidents are not documented. </t>
  </si>
  <si>
    <t xml:space="preserve">There is an understanding of the arrangement of departments, organisations and federations that underlies service delivery. Members of the different groups share a common vision of the relationships between them, but it may vary in details and is hard to control. </t>
  </si>
  <si>
    <t xml:space="preserve">There is a well understood relationship between the groups underlying service delivery, based on agreed and documented responsibilities and supported by appropriate agreements. </t>
  </si>
  <si>
    <t>There is a list of offerings to customers that attempts to divide these offerings into logical (value-generating) services. This list is maintained on an informal basis.</t>
  </si>
  <si>
    <t xml:space="preserve">There is a service catalogue clearly specifying differentiated service offerings described in terms of value generation for customers. This is maintained based on documented responsibilities. </t>
  </si>
  <si>
    <t>SLAs, if any exist, are reviewed on demand and on an individual and unsystematic basis.</t>
  </si>
  <si>
    <t xml:space="preserve">SLAs are reviewed periodically and systematically. Reviews assess appropriateness, achievability and necessary support from other agreements. Reviews are based on defined and documented responsibilities and records are kept. </t>
  </si>
  <si>
    <t>Communication with customers is possible but occurs in a haphazard way and on demand. There is no single clear list of customer communication channels, and it may prove difficult to communicate with customers in a timely manner.</t>
  </si>
  <si>
    <t xml:space="preserve">Informal service reviews occur, based on interactions between customer representatives and the provider. These occur on demand, following major problems or somewhat randomly based on the individuals involved. </t>
  </si>
  <si>
    <t xml:space="preserve">Customer complaints are managed and a record of the complaint is created and maintained, though records may not be consistent. Responsibility is not documented but there is a general understanding of who should manage complaints. </t>
  </si>
  <si>
    <t xml:space="preserve">Customer complaints are managed based on documented responsibilities and generating consistent records. </t>
  </si>
  <si>
    <t>Suppliers are internally known but there is no formal list of suppliers</t>
  </si>
  <si>
    <t xml:space="preserve">There is a list of suppliers.  This list is maintained on an informal basis, without clear responsibilities for maintaining it or consistent information to be held on each supplier </t>
  </si>
  <si>
    <t>Communication with suppliers is possible but occurs in a haphazard way and on demand. There is no single clear list of supplier communication channels, and it may prove difficult to communicate with suppliers in a timely manner.</t>
  </si>
  <si>
    <t>Supplier performance is monitored through informal means. Monitoring is not aligned to agreements with the supplier and more likely aligned to technical service components. No reports from the supplier are agreed.</t>
  </si>
  <si>
    <t xml:space="preserve">The organisation is generally aware of what services it offers, and can describe them and any related information in some undefined format. However the 'services' may be closer to components than to value-generating services as considered by IT Service Management. </t>
  </si>
  <si>
    <t xml:space="preserve">There is a communal understanding of the service offering, including past, current and planned services. A list of service specifications is maintained on an informal basis. The specified services are services as seen by IT Service Management, each by itself generating identifiable value for customers. </t>
  </si>
  <si>
    <t>There is a defined procedure for maintaining the service portfolio with clearly documented responsibilities. The portfolio lists all services as well as useful information related to their technical components, dependencies, service management, value generations and business case. This is shared across the organisation.</t>
  </si>
  <si>
    <t xml:space="preserve">There is an understanding of the need for a structured approach for the transition to new services or changes to current services, and some approach is applied routinely, but is not clearly documented. Timescales, technology and communication issues are considered and managed at a broad, qualitative level. </t>
  </si>
  <si>
    <t>Agreements between the service provider and its customers exist, but do not cover all services for all customers. Service targets are not specified in the agreements.</t>
  </si>
  <si>
    <t>Agreements for all services provided to all customers exist, and consider service targets. There is however no defined format or structure for SLAs. The specification of service targets may be different in different SLAs, and may not support delivery of value needed by customers. .</t>
  </si>
  <si>
    <t xml:space="preserve">The service provider has clearly defined and documented responsibilities for negotiating and concluding SLAs. All SLAs follow a defined structure depending on their type.   </t>
  </si>
  <si>
    <t xml:space="preserve">SLAs are reviewed periodically, but the frequency and procedure of reviews is undefined and inconsistent. Responsibilities for SLA reviews are not documented. </t>
  </si>
  <si>
    <t>Service reports are produced on regular basis in a specified and consistent format. Reports contain data on all agreed service targets as well as information about significant events, workload characteristics and detected nonconformities.</t>
  </si>
  <si>
    <t>Customers are internally known. There are customer lists, but these updated irregularly and my not be comprehensive and accurate.</t>
  </si>
  <si>
    <t xml:space="preserve">Communication mechanisms for each customer or group of customers are recorded in a single, consistent way based on documented responsibilities. </t>
  </si>
  <si>
    <t>2 - Repeatable</t>
  </si>
  <si>
    <t>Type of requirement</t>
  </si>
  <si>
    <t>Requirement code</t>
  </si>
  <si>
    <t>Rationale for score</t>
  </si>
  <si>
    <t>1 - Initial</t>
  </si>
  <si>
    <t>3 - Complete</t>
  </si>
  <si>
    <t>Topic area</t>
  </si>
  <si>
    <t>Output /
achievement</t>
  </si>
  <si>
    <t>Task /
activity</t>
  </si>
  <si>
    <t>1- Initial</t>
  </si>
  <si>
    <t>2 - Partial</t>
  </si>
  <si>
    <t>PR1.4</t>
  </si>
  <si>
    <t>Design and transition of new or changed services shall be planned.</t>
  </si>
  <si>
    <t>An overall service management policy has been documented, but lacks clear service management goals as well as a clear commitment to all core principles of service management.</t>
  </si>
  <si>
    <t>An overall service management policy has been documented, which covers clear service management goals and a commitment to some key service management principles.</t>
  </si>
  <si>
    <t>An overall service management policy has been documented, which covers all required elements including clear service management goals and a commitment to fulfilling customer service requirements, following a service- and process-oriented approach, as well as applying the principle of continual improvement.</t>
  </si>
  <si>
    <t>IT service management is planned, and the roles and responsibilities around planning activities are clearly defined and documented. Specific plans follow a consistent planning approach, common templates are used, and the level of detail is similar for different plans.</t>
  </si>
  <si>
    <t>There is a clear, documented and established approach to handle service transition.</t>
  </si>
  <si>
    <t>The service provider is aware of the need for measures to maintain and enhance information security. Some measures are in place. However, they are often undocumented, and a structured information security risk assessment has not been performed.</t>
  </si>
  <si>
    <t>The service provider is aware that deviations from intended outcomes, activities or behaviours should be identified and corrective action taken. Currently, there is a lack of a structured approach to identify and deal with nonconformities.</t>
  </si>
  <si>
    <t>The service management plan is implemented, and persons involved are aware of their specific duties in implementing parts of the plan.</t>
  </si>
  <si>
    <t>The service management plan is implemented according to defined and assigned responsibilities. Activities carried out are recorded to ensure they are retraceable.</t>
  </si>
  <si>
    <t>The service provider is aware that continual improvement must be actively promoted through the organisation. However, the roles and activities to plan and implement improvements are undefined, and improvements are handled on a case-by-case basis.</t>
  </si>
  <si>
    <t>Improvements to service management processes and related activities are managed according to well-understood responsibilities. For example, every process manager and service owner is aware of his duties in identifying and managing improvements to the process or service under his responsibility.</t>
  </si>
  <si>
    <t>IT service management is planned, and there is a clear understanding of the responsibilities around planning activities, i.e. it is well understood who is responsible for which part of the overall plan, and who is accountable for the service management plan as a whole. Specific plans, like for instance plans for implementing certain IT service management processes, may vary in their structure and level of detail, and not all plans are well aligned to each other.</t>
  </si>
  <si>
    <t>For each document, an owner is defined, and the responsibilities connected to this role are clearly described as part of a role definition. Where the document owner is different from the individual or role approving any changes to the document, everybody involved is aware of the mechanism of approval. Communication and distribution of documents follows a clear and reproducible approach. For different types of documents, review intervals have been defined, and according to these intervals, the respective documents are (formally) reviewed. Changes to documents are traceable due to meaningful change records.</t>
  </si>
  <si>
    <t>GR2.3</t>
  </si>
  <si>
    <t>GR2.4</t>
  </si>
  <si>
    <t>GR5.2</t>
  </si>
  <si>
    <t>GR6.2</t>
  </si>
  <si>
    <t>PR4.4</t>
  </si>
  <si>
    <t>PR5.4</t>
  </si>
  <si>
    <t>PR6.5</t>
  </si>
  <si>
    <r>
      <rPr>
        <b/>
        <i/>
        <u/>
        <sz val="12"/>
        <color rgb="FF008000"/>
        <rFont val="Calibri"/>
      </rPr>
      <t>Task</t>
    </r>
    <r>
      <rPr>
        <b/>
        <i/>
        <sz val="12"/>
        <color rgb="FF008000"/>
        <rFont val="Calibri"/>
      </rPr>
      <t xml:space="preserve"> /
activity</t>
    </r>
  </si>
  <si>
    <r>
      <rPr>
        <b/>
        <i/>
        <u/>
        <sz val="12"/>
        <color rgb="FF008000"/>
        <rFont val="Calibri"/>
      </rPr>
      <t>Output</t>
    </r>
    <r>
      <rPr>
        <b/>
        <i/>
        <sz val="12"/>
        <color rgb="FF008000"/>
        <rFont val="Calibri"/>
      </rPr>
      <t xml:space="preserve"> /
achievement</t>
    </r>
  </si>
  <si>
    <r>
      <rPr>
        <b/>
        <u/>
        <sz val="12"/>
        <color rgb="FF009BCC"/>
        <rFont val="Calibri"/>
      </rPr>
      <t>Task</t>
    </r>
    <r>
      <rPr>
        <b/>
        <sz val="12"/>
        <color rgb="FF009BCC"/>
        <rFont val="Calibri"/>
      </rPr>
      <t xml:space="preserve"> /
activity</t>
    </r>
  </si>
  <si>
    <r>
      <rPr>
        <b/>
        <u/>
        <sz val="12"/>
        <color rgb="FF009BCC"/>
        <rFont val="Calibri"/>
      </rPr>
      <t>Output</t>
    </r>
    <r>
      <rPr>
        <b/>
        <sz val="12"/>
        <color rgb="FF009BCC"/>
        <rFont val="Calibri"/>
      </rPr>
      <t xml:space="preserve"> /
achievement</t>
    </r>
  </si>
  <si>
    <t>Yes</t>
  </si>
  <si>
    <t>No</t>
  </si>
  <si>
    <t>Assessment result</t>
  </si>
  <si>
    <t>In Scope</t>
  </si>
  <si>
    <t>Target maturity</t>
  </si>
  <si>
    <t>Capability goal</t>
  </si>
  <si>
    <t>L3 in scope</t>
  </si>
  <si>
    <t>Level 3</t>
  </si>
  <si>
    <t>FitSM Processes</t>
  </si>
  <si>
    <t>Scope and goals</t>
  </si>
  <si>
    <t>Requirements</t>
  </si>
  <si>
    <t>Capability assessment</t>
  </si>
  <si>
    <t>Goals</t>
  </si>
  <si>
    <t>Goal met?</t>
  </si>
  <si>
    <t>In Scope?</t>
  </si>
  <si>
    <t>Target Capability level?</t>
  </si>
  <si>
    <t>Level 1: Ad-hoc / Initial</t>
  </si>
  <si>
    <t>Level 2: Repeatable / Partial</t>
  </si>
  <si>
    <t>Level 3: Defined / Compete</t>
  </si>
  <si>
    <t xml:space="preserve">Level 0: Unaware/ Non-existent. </t>
  </si>
  <si>
    <t xml:space="preserve">There is no awareness of the task at hand, or the required output does not exist. </t>
  </si>
  <si>
    <t>Capability levels are as follows:</t>
  </si>
  <si>
    <t>General Processes</t>
  </si>
  <si>
    <t>Specific Processes</t>
  </si>
  <si>
    <t>Note: If questions are in pale grey this is because they are set as not in scope in the 'Process scope and goals" tab</t>
  </si>
  <si>
    <t>FitSM-6: Capability / Maturity Assessment Scheme</t>
  </si>
  <si>
    <t>Process scope and goals</t>
  </si>
  <si>
    <t>Process requirement assessment</t>
  </si>
  <si>
    <t>Scope and Goals</t>
  </si>
  <si>
    <t>Tasks are well defined and outputs are complete, both are connected to documented responsibilities</t>
  </si>
  <si>
    <t>There is awareness of a task but it is uncontrolled, or some relevant output exists but with core elements missing</t>
  </si>
  <si>
    <t>There is a general understanding of capacity and performance needs, but there is no consistent and uniform documentation of them.</t>
  </si>
  <si>
    <t>Capacity planning fully considers human, technical and financial resources.</t>
  </si>
  <si>
    <r>
      <rPr>
        <b/>
        <u/>
        <sz val="12"/>
        <color rgb="FF009BCC"/>
        <rFont val="Calibri"/>
      </rPr>
      <t>Output /
achievement</t>
    </r>
    <r>
      <rPr>
        <b/>
        <strike/>
        <u/>
        <sz val="12"/>
        <color rgb="FFFF6600"/>
        <rFont val="Calibri"/>
      </rPr>
      <t/>
    </r>
  </si>
  <si>
    <t xml:space="preserve">The sections below allow you to set scope and goals for your assessment. If you set neither the scope or goals (leave settings as they are), you will be presented with all requirements and results. We recommend that you begin with all processes and results unless you have guidance and support in setting and appropriate scope and fitting goals. </t>
  </si>
  <si>
    <t xml:space="preserve">The table to the left allow you to set scope and targets for process capability. Setting the scope lets you define which processes will be assessed. Target capability lets you define what capability level you wish to reach for each selected process. </t>
  </si>
  <si>
    <t>Tasks are repeatable but not formally defined, outputs are only partially complete</t>
  </si>
  <si>
    <t>Self assessment score</t>
  </si>
  <si>
    <t>Capacity planning considers some non-technical resources, but not in a complete and consistent way.</t>
  </si>
  <si>
    <t>Information security controls including measures to support operations and communication security as well as physical and environmental security are in place, and there is a clear understanding of who is responsible for which controls. Most controls are documented, while documentation approaches may differ between different types of controls. A list or spread sheet of identified information security risks has been created, and information security controls have been mapped against the risks that they try to mitigate.</t>
  </si>
  <si>
    <t>Information security controls for all relevant information security topics have been documented and implemented, including controls in the context of operations and communication security, physical and environmental security, user responsibilities and secure development of information systems. The responsible owners of all information security controls are documented and their duties defined. A formal risk assessment is performed regularly, and the results are recorded in a structured document. Every risk assessment includes risk evaluation based on clearly defined evaluation criteria as well as decision-making on risk treatment or acceptance based on defined acceptance criteria. All information security controls are linked to the related risk(s) and assets.</t>
  </si>
  <si>
    <t>Which actions are taken after the root cause of a problem is identified varies and depends on the individuals involved.</t>
  </si>
  <si>
    <t xml:space="preserve">Criteria for the acceptance of changes regularly include the risks associated with the change, but not always the other types of criteria mentioned in the requirement. </t>
  </si>
  <si>
    <t>Process capability results</t>
  </si>
  <si>
    <t>L0 targeted</t>
  </si>
  <si>
    <t>L1 targeted</t>
  </si>
  <si>
    <t>L2 targeted</t>
  </si>
  <si>
    <t xml:space="preserve">While you can fill in the process assessment yourself, we recommend that you seek support from someone with experience in IT Service Management, otherwise conflicts in terminology or concepts may lead to under- or overestimation of results and less useful outcomes. </t>
  </si>
  <si>
    <t>Top management deals with service management tasks primarily on a reactive basis. They are generally aware of their responsibilities to communicate goals and policies as well as monitoring and reviewing the effectiveness of the SMS. Tasks related to this are performed to the best of knowledge in the individual situation, and do not follow a formal and/or easily reproducible approach.</t>
  </si>
  <si>
    <t>Approval and review of the general service management policy by top management happens at regular intervals and with a clear understanding of the related tasks. Goals and policies are effectively communicated with communication mechanisms and channels being used in a consistent manner. At regular intervals, top management reviews the effectiveness of the service management system and records the key results and follow-up actions.</t>
  </si>
  <si>
    <t>Top management's responsibilities in the service management context are clearly defined and documented, and in particular, the role of a senior responsible owner has been defined and assigned to a top management representative. Approval and review of the service management policy is performed in a formal way, and to ensure effective communication of goals and policies, communication plans are created that clearly indicate what to communicate, how, when, to whom and by whom. Formal management reviews of the overall service management system are conducted at well-planned intervals.</t>
  </si>
  <si>
    <t>For most documents, ownership and responsibilities in the areas of approval, distribution, review and change tracking are clear, and the respective individuals perform their tasks in a repeatable way. In particular, documents such as policies or procedures are stored at a central location, reviewed at regular intervals, and in case of changes to the document, there is a clear understanding of who is going to approve this change, and how it is tracked and communicated to the target audience of the document.</t>
  </si>
  <si>
    <t>The service provider is aware that IT service management needs to be planned. However, it is not clear who is accountable and responsible for service management planning. Few plans on specific topics exist, and they are not well aligned to each other.</t>
  </si>
  <si>
    <t>There is a general understanding of the need to implement IT service management processes and related activities according to plans. However, sometimes practical implementation does not follow plans.</t>
  </si>
  <si>
    <t>Responsibilities in the context of identifying, managing and reviewing the success of improvements are clearly defined as part of the roles of the service management system. A process approach or comparable structured approach is in place to deal with improvements. The continual improvement process covers activities like identification, classification, prioritisation, approval, implementation and review of improvements.</t>
  </si>
  <si>
    <t xml:space="preserve">Transition to new services or changes to current services are managed ad-hoc, without a standard approach or control. The level of planning depends on the individual efforts, and plans for services are delivered inconsistently and in varying forms and formats. </t>
  </si>
  <si>
    <t>Service reports are regularly produced. They are aligned to some, but not all service targets in SLAs and generally cover major events and nonconformities. Report format is not consistent, and may differ significantly between reports for different services or groups of services.</t>
  </si>
  <si>
    <t xml:space="preserve">There is a list or several lists, containing information an all service customers. The lists are maintained on an informal basis, but without clear responsibilities for doing so. Lists are not aligned to each other and may contain redundant information, have different formats, contain a different level of details and redundant information. </t>
  </si>
  <si>
    <t xml:space="preserve">Service reviews are carried out at planned intervals, as well as on demand and following major issues. Reviews are based on defined responsibilities and generate systematic records of the review. </t>
  </si>
  <si>
    <t>Customer complaints are managed on a case-by-case basis, generally by the individual receiving them or a colleague they pass it on to. There is no formal record of the complaint.</t>
  </si>
  <si>
    <t xml:space="preserve">Communication mechanisms for each supplier are recorded in a single, consistent way based on documented responsibilities. </t>
  </si>
  <si>
    <t>All service availability and continuity plans are created at planned intervals. It is documented which plans exist and how they relate to each other and to the services offered.</t>
  </si>
  <si>
    <t>There is a common, if undocumented understanding that, if an immediate problem resolution is not practicable even after the identification of the root cause, an effort should be made to reduce the impact through workarounds.</t>
  </si>
  <si>
    <t>Awareness of the importance of CI type definitions exists. However, there is no definitive documentation nor common understanding of required and allowable CI types and relationship types.</t>
  </si>
  <si>
    <t>Configuration information is only recorded at a very basic level. The information recorded for each configuration item  frequently remains unaltered even after the deployment of an extensive change to the CI.</t>
  </si>
  <si>
    <r>
      <t>There are defined responsibilities and procedures for accurately recording and updating configuration information for all CIs at a planned level of detail. This level of detail is sufficient to document all important aspects of significant changes to CIs and the overall configuration in a transparent and comprehensible manner.</t>
    </r>
    <r>
      <rPr>
        <sz val="12"/>
        <color rgb="FFFF6600"/>
        <rFont val="Calibri"/>
      </rPr>
      <t/>
    </r>
  </si>
  <si>
    <t>Changes may or may not be tracked in the CMDB. There is no guarantee that the information recorded for all CIs in the CMDB reflects the current status of such CIs</t>
  </si>
  <si>
    <t xml:space="preserve">Changes to CIs are usually reflected in changes to CI records in the CMDB. However, responsibilities and procedures for keeping the CMDB up to date with deployed changes are not clearly defined and data quality varies. </t>
  </si>
  <si>
    <t>The information contained in the CMDB reflects the status and current configuration of all or almost all CIs. There are documented procedures and responsibilities for keeping CMDB information up-to-date during all phases of changes and releases.</t>
  </si>
  <si>
    <t>Configuration baselines before new releases are seldom recorded.</t>
  </si>
  <si>
    <t>Configuration baselines before new releases are usually recorded, but not always in a consistent and complete manner.</t>
  </si>
  <si>
    <t xml:space="preserve">Before new releases, complete configuration baselines  are systematically recorded. </t>
  </si>
  <si>
    <t>While changes are usually assessed and approved, this is done in a mostly haphazard way. Responsibilities are not always clear. Assessment and approval criteria are set ad-hoc for each change and might vary greatly between comparable changes.</t>
  </si>
  <si>
    <t xml:space="preserve">Criteria for the acceptance of changes do not regularly include an assessment of benefits, risks etc.  </t>
  </si>
  <si>
    <r>
      <t xml:space="preserve">The documented procedure for approving changes includes assessment criteria based on benefits, risks, potential impact to services and customers and technical feasibility of the change. </t>
    </r>
    <r>
      <rPr>
        <sz val="12"/>
        <color rgb="FFFF6600"/>
        <rFont val="Calibri"/>
      </rPr>
      <t/>
    </r>
  </si>
  <si>
    <t xml:space="preserve">While deployment of changes is usually announced to interested parties, there is no complete and coherent schedule of change maintained. </t>
  </si>
  <si>
    <t xml:space="preserve">There is a schedule of change accessible to all interested parties, but it might not include all relevant changes or important details. </t>
  </si>
  <si>
    <t>Reversal of unsuccessful changes is sometimes planned before deployment, sometimes not, based on ad-hoc decisions by the individuals involved.</t>
  </si>
  <si>
    <t>Rollbacks are planned, in varying degrees, for all high impact or high risk changes. However, there is no documented procedure stating what constitutes such a change or to what extend planning and testing should be conducted.</t>
  </si>
  <si>
    <t xml:space="preserve">In accordance to a documented and established procedure, actions to reverse an unsuccessful change are reliably planned and tested for all high impact or high risk changes. </t>
  </si>
  <si>
    <r>
      <t>There is no release policy.</t>
    </r>
    <r>
      <rPr>
        <sz val="12"/>
        <color rgb="FFFF6600"/>
        <rFont val="Calibri"/>
      </rPr>
      <t/>
    </r>
  </si>
  <si>
    <t xml:space="preserve">One or more release policies exist, but they are limited in scope or lacking useful information (like types and frequency of releases). </t>
  </si>
  <si>
    <t xml:space="preserve">There is release policy with comprehensive scope. It contains a sufficient and useful level of detail, e.g. outlines release types and their typical frequencies. </t>
  </si>
  <si>
    <t>There is a general consensus that the deployment planning for new or changed services should include all relevant parties including affected customers. However, who the relevant parties are and when and how to involve them is not generally defined and might differ from one introduction of a service to another.</t>
  </si>
  <si>
    <t>Involving affected customers and other interested parties in the planning of the deployment is part of the established and documented procedures for introducing new or changed services.</t>
  </si>
  <si>
    <t>Releases are sometimes, but not regularly tested before deployment.</t>
  </si>
  <si>
    <t>Releases are usually built and tested in a test environment prior to deployment. However, testing procedures are not defined.</t>
  </si>
  <si>
    <t>Releases are built and tested in a test environment prior to deployment. Testing guidelines are documented, as are roles and responsibilities.</t>
  </si>
  <si>
    <t>There is awareness of the concept of acceptance criteria, but it is only irregularly applied.</t>
  </si>
  <si>
    <t>Acceptance criteria are generally defined, agreed upon and verified for major releases. However, the approach towards this is not documented and therefore might vary from release to release.</t>
  </si>
  <si>
    <t xml:space="preserve">There is a documented approach towards the definition, agreement and verification of acceptance criteria for all types of releases. </t>
  </si>
  <si>
    <t>Whether or not reversals of release deployments are  planned in advance depends solely on ad-hoc decisions by the people involved.</t>
  </si>
  <si>
    <t>For each release type, there is a documented approach towards planning and testing of activities necessary for reversing an unsuccessful deployment.</t>
  </si>
  <si>
    <t>Releases are not consistently monitored for success or failure.</t>
  </si>
  <si>
    <t>Introduction</t>
  </si>
  <si>
    <t>FitSM-6 by The FedSM Consortium is licensed under a Creative Commons Attribution-NoDerivatives 4.0 International License.</t>
  </si>
  <si>
    <t>Instructions</t>
  </si>
  <si>
    <t xml:space="preserve">This tool is intended to allow guided self assessment of IT Service Management capability in the processes defined by the FitSM standard, and to therefore allow assessment of the overall maturity of a service management implementation.  </t>
  </si>
  <si>
    <t>Descriptions</t>
  </si>
  <si>
    <t xml:space="preserve">The next tab, 2. Process scope and goals, allows you to decide and select the scope of your assessment. You can do this in two ways. First, you can select which processes you wish to assess yourself on. We recommend that you begin with assessment over all processes unless you have experience in ITSM and are sure that a process is out of scope for you. Even if you are not responsible for a process (you may have outsources it) you may find benefit in an initial assessment. If you set a process as out of scope, the questions associated with it will be greyed out, as will any results associated with it. If you chose to set a capability goal, this will be reflected in the results sheet.  If you do not set a goal, then you will see results for all capability levels. </t>
  </si>
  <si>
    <t>This work was co-funded by the European Commission FedSM project, contract number  312851</t>
  </si>
  <si>
    <t>The next tab, 3. Process Assessment, presents a list of requirements, grouped by process. For each requirement, three descriptions are given, which suggest how meeting a requirement might look at different levels of maturity. For each statement in scope, read the three descriptions and select which one is closest to your situation.</t>
  </si>
  <si>
    <t xml:space="preserve">Tab 4. Process capability results displays the output of the assessment. It visually demonstrates what requirements were passed and not passed. If a goal is set, it indicates whether the goal is met or not. </t>
  </si>
  <si>
    <t xml:space="preserve">• GR2.1 The overall SMS shall be documented to support effective planning. This documentation shall include:
- Service management scope statement (see GR3)
- Service management policy (see GR1)
- Service management plan and related plans (see GR4
</t>
  </si>
  <si>
    <t xml:space="preserve">GR2.2 Documented definitions of all service management processes (see PR1-PR14) shall be created and maintained. Each of these definitions shall at least cover or reference:
- Description of the goals of the process
- Description of the inputs, activities and outputs of the process
- Description of process-specific roles and responsibilities
- Description of interfaces to other processes
- Related process-specific policies as applicable
- Related process- and activity-specific procedures as required
</t>
  </si>
  <si>
    <t>The outputs of all service management processes (see PR1-PR14) shall be documented, and the execution of key activities of these processes recorded.</t>
  </si>
  <si>
    <t xml:space="preserve">Documentation shall be controlled, addressing the following activities as applicable:
- Creation and approval
- Communication and distribution
- Review
- Versioning and change tracking
</t>
  </si>
  <si>
    <r>
      <rPr>
        <sz val="12"/>
        <rFont val="Calibri"/>
      </rPr>
      <t>The scope of the SMS shall be defined and a scope statement created</t>
    </r>
    <r>
      <rPr>
        <sz val="12"/>
        <color rgb="FFFF0000"/>
        <rFont val="Calibri"/>
        <family val="2"/>
      </rPr>
      <t xml:space="preserve">
</t>
    </r>
  </si>
  <si>
    <t xml:space="preserve">The service management plan shall at minimum include or reference:
- Goals and timing of implementing the SMS and the related processes
- Overall roles and responsibilities
- Required training and awareness activities
- Required technology (tools) to support the SMS
</t>
  </si>
  <si>
    <t>Any plan shall be aligned to other plans and the overall service management plan.</t>
  </si>
  <si>
    <t>Within the scope of the SMS, the defined service management processes shall be followed in practice, and their application, together with the adherence to related policies and procedures, shall be enforced.</t>
  </si>
  <si>
    <t>The effectiveness and performance of the SMS and its service management processes shall be measured and evaluated based on suitable key performance indicators in support of defined or agreed targets.</t>
  </si>
  <si>
    <t>Assessments and audits of the SMS shall be conducted to evaluate the level of maturity and compliance.</t>
  </si>
  <si>
    <t xml:space="preserve">Nonconformities and deviations from targets shall be identified and corrective actions shall be taken to prevent them from recurring.
</t>
  </si>
  <si>
    <t xml:space="preserve">Improvements shall be planned and implemented according to the Continual Service Improvement Management process (See PR14).
</t>
  </si>
  <si>
    <t>Plans for the design and transition of new or changed services shall consider timescales, responsibilities, new or changed technology,  communication and acceptance criteria.</t>
  </si>
  <si>
    <t>OLD CODE</t>
  </si>
  <si>
    <t>Service performance shall be evaluated against service targets defined in SLAs.</t>
  </si>
  <si>
    <t>For supporting services or service components provided by federation members or groups belonging to the same organisation as the service provider or external providers, OLAs and UAs shall be agreed.</t>
  </si>
  <si>
    <t>OLAs and UAs shall be reviewed at planned intervals.</t>
  </si>
  <si>
    <t>Performance of service components shall be evaluated against operational targets defined in OLAs and UAs.</t>
  </si>
  <si>
    <t>The specification of each service report shall include its identity, purpose, audience, frequency  content and method of delivery.</t>
  </si>
  <si>
    <t>Service reports shall be produced. Service reporting shall include performance against agreed targets, information about significant events, workload characteristics and detected nonconformities.</t>
  </si>
  <si>
    <t>PR 4.3</t>
  </si>
  <si>
    <t>PR 4.2</t>
  </si>
  <si>
    <t>Service availability and continuity plans shall be created and maintained.</t>
  </si>
  <si>
    <t>Service availability and continuity planning shall consider measures to reduce the probability and impact of identified availability and continuity risks.</t>
  </si>
  <si>
    <t>New</t>
  </si>
  <si>
    <t>Availability of services and service components shall be monitored.</t>
  </si>
  <si>
    <t>Capacity plans shall be created and maintained.</t>
  </si>
  <si>
    <t>Performance of services and service components shall be monitored based on monitoring the degree of capacity utilisation and identifying operational warnings and exceptions.</t>
  </si>
  <si>
    <t>Information security policies shall be defined</t>
  </si>
  <si>
    <t>Physical, technical and organizational information security controls shall be implemented to reduce the probability and impact of identified information security risks.</t>
  </si>
  <si>
    <t>Information security policies and controls shall be reviewed at planned intervals.</t>
  </si>
  <si>
    <r>
      <rPr>
        <sz val="12"/>
        <rFont val="Calibri"/>
      </rPr>
      <t>Information security events shall be given an appropriate priority and managed accordingly</t>
    </r>
    <r>
      <rPr>
        <sz val="12"/>
        <color rgb="FFFF0000"/>
        <rFont val="Calibri"/>
        <family val="2"/>
      </rPr>
      <t>.</t>
    </r>
  </si>
  <si>
    <t>Access control, including provisioning of access rights, for information-processing systems and services shall be carried out in a consistent manner.</t>
  </si>
  <si>
    <t>For each supplier, there shall be a designated contact responsible for managing the relationship with the supplier.</t>
  </si>
  <si>
    <t>PR91., PR9.2, PR9.3</t>
  </si>
  <si>
    <t>All incidents and service requests shall be registered, classified and prioritized in a consistent manner.</t>
  </si>
  <si>
    <t>Prioritization of incidents and service requests shall take into account service targets from SLAs.</t>
  </si>
  <si>
    <t>Escalation of incidents and service requests shall be carried out in a consistent manner.</t>
  </si>
  <si>
    <t>Closure of incidents and service requests shall be carried out in a consistent manner.</t>
  </si>
  <si>
    <t>Personnel involved in the incident and service request management process shall have access to relevant information including known errors, workarounds, configuration and release information.</t>
  </si>
  <si>
    <t>There shall be a definition of major incidents and a consistent approach to managing them.</t>
  </si>
  <si>
    <t>Problems shall be identified and registered based on analysing trends on incidents.</t>
  </si>
  <si>
    <t>Problems shall be investigated to identify actions to resolve them or reduce their impact on the services.</t>
  </si>
  <si>
    <t>If a problem is not permanently resolved, a known error shall be registered together with actions such as effective workarounds and temporary fixes.</t>
  </si>
  <si>
    <t>Up-to-date information on known errors and effective workarounds shall be maintained.</t>
  </si>
  <si>
    <t>Configuration item (CI) types and relationship types shall be defined.</t>
  </si>
  <si>
    <t>Each CI and its relationships with other CIs shall be recorded in a configuration management database (CMDB).</t>
  </si>
  <si>
    <t>The information stored in the CMDB shall be verified at planned intervals.</t>
  </si>
  <si>
    <t>All changes shall be registered and classified in a consistent manner.</t>
  </si>
  <si>
    <t>PR12.1, PR12.2</t>
  </si>
  <si>
    <t>All changes shall be assessed and approved in a consistent manner.</t>
  </si>
  <si>
    <t>All changes shall be subject to a post implementation review and closed in a consistent manner.</t>
  </si>
  <si>
    <t>There shall be a definition of emergency changes and a consistent approach to managing them.</t>
  </si>
  <si>
    <t>A schedule of changes shall be maintained. It shall contain details of approved changes, and proposed deployment dates, which shall be communicated to interested parties.</t>
  </si>
  <si>
    <t>Deployment preparation shall consider steps to be taken in case of unsuccessful deployment to reduce the impact on services and customers.</t>
  </si>
  <si>
    <t>Releases shall be evaluated for success or failure.</t>
  </si>
  <si>
    <t xml:space="preserve">Opportunities for improvement shall be identified and registered. </t>
  </si>
  <si>
    <t>Opportunities for improvement shall be evaluated and approved in a consistent manner.</t>
  </si>
  <si>
    <t xml:space="preserve"> code</t>
  </si>
  <si>
    <t>Process</t>
  </si>
  <si>
    <t>GR1</t>
  </si>
  <si>
    <t>GR2</t>
  </si>
  <si>
    <t>GR3</t>
  </si>
  <si>
    <t>GR4</t>
  </si>
  <si>
    <t>GR5</t>
  </si>
  <si>
    <t>GR6</t>
  </si>
  <si>
    <t>GR7</t>
  </si>
  <si>
    <t>PR1</t>
  </si>
  <si>
    <t>PR2</t>
  </si>
  <si>
    <t>PR3</t>
  </si>
  <si>
    <t>PR4</t>
  </si>
  <si>
    <t>PR5</t>
  </si>
  <si>
    <t>PR6</t>
  </si>
  <si>
    <t>PR7</t>
  </si>
  <si>
    <t>PR8</t>
  </si>
  <si>
    <t>PR9</t>
  </si>
  <si>
    <t>PR10</t>
  </si>
  <si>
    <t>PR11</t>
  </si>
  <si>
    <t>PR12</t>
  </si>
  <si>
    <t>PR13</t>
  </si>
  <si>
    <t>PR14</t>
  </si>
  <si>
    <t>In scope</t>
  </si>
  <si>
    <t>Target</t>
  </si>
  <si>
    <t xml:space="preserve"> </t>
  </si>
  <si>
    <t>ord</t>
  </si>
  <si>
    <t>For some new or changed services, the design and transition is and has been planned and documented. However, documentation focuses primarily on the technical and functional aspects of the delivery of the new or changed service rather than considering timescales, responsibilities, communication and acceptance criteria.</t>
  </si>
  <si>
    <t>For all new or changed services, the design and transition is planned and documented, and key aspects including timescales and responsibilities are considered as part of this planning, in addition to functionality and required changes in technology.</t>
  </si>
  <si>
    <t>For all new or changed services, comprehensive plans for the design and transition exist that consider timescales, responsibilities, technology, communication and acceptance criteria. In particular, required technology changes are clearly linked to related requirements and requests for changes controlled by the change management process. Communication plans describe what to communicate to whom, when the communication should take place, and how it will be facilitated. Acceptance criteria not only relate to functional and technical aspects, but also to effective organisation and transfer of knowledge in the context of starting delivering the new or changed services.</t>
  </si>
  <si>
    <t>Performance is evaluated on a technical level, more aligned to service components and underlying configuration items than services and service targets.</t>
  </si>
  <si>
    <t>Performance is evaluated by service and against service targets. However, service performance evaluation is not systematic, and responsibilities are not clearly set out.</t>
  </si>
  <si>
    <t>Service performance is evaluated in a systematic way, based on documented responsibilities. It is sufficient to support meaningful reporting on achievement of all service targets defined in SLAs.</t>
  </si>
  <si>
    <t>OLA- and UA-like agreements exist, but do not cover the majority of service components and supporting services. Operational targets for supporting services or service components are not clearly specified.</t>
  </si>
  <si>
    <t>OLAs and UAs for most service components and supporting services exist and consider service targets. There is however no defined format or structure for OLAs and UAs. Operational target specification may be different in different OLAs and UAs, and may not be aligned sufficiently to service targets to support delivery of value needed by customers.</t>
  </si>
  <si>
    <t>The service provider has clearly defined and documented responsibilities for negotiating and concluding OLAs and UAs. All OLAs and UAs follow a defined and uniform structure.</t>
  </si>
  <si>
    <t>OLAs and UAs, if any exist, are reviewed on demand and on an individual and unsystematic basis.</t>
  </si>
  <si>
    <t>OLAs and UAs are reviewed periodically, but the frequency and approach of reviews is undefined and not always consistent. Responsibilities for OLA and UA reviews are not documented.</t>
  </si>
  <si>
    <t>OLAs and UAs are reviewed periodically and systematically. Reviews assess appropriateness and achievability. Reviews are based on defined and documented responsibilities, and records are kept.</t>
  </si>
  <si>
    <t xml:space="preserve">Performance is evaluated on a basic, mainly technical level, not aligned to operational targets. </t>
  </si>
  <si>
    <t xml:space="preserve">Performance is evaluated by service component and against operational targets. However, service component performance evaluation is not systematic, and responsibilities are not clearly set out. </t>
  </si>
  <si>
    <t>Performance against operational level targets is evaluated in a systematic way, based on documented responsibilities. It is sufficient to support meaningful reporting on the achievement of all agreed operational targets.</t>
  </si>
  <si>
    <t>Although there is general awareness about what needs to be reported to whom, and in which intervals, most service reports have not been specified.</t>
  </si>
  <si>
    <t>Most reports are specified and have been agreed with their recipients, including customers, but on a mostly informal basis. Responsibility for reporting is not clearly documented.</t>
  </si>
  <si>
    <t>Reports are agreed with their recipients, including customers, and are delivered based on documented responsibilities. All reports are clearly specified.</t>
  </si>
  <si>
    <t>Service report specifications, as far as they exist, do not follow a consistent and uniform approach, such as a defined specification template.</t>
  </si>
  <si>
    <t>There is some informal way of specifying service reports. General information on identity, purpose, audience, frequency, content and method of delivery may be provided, but it is not documented in a clear or systematic way. While reports are produced, responsibilities are not always clear.</t>
  </si>
  <si>
    <t>Service reports are specified in a systematic way, covering identity, purpose, audience, frequency, content and method of delivery for each report. Every report has a clearly defined owner.</t>
  </si>
  <si>
    <t>Customers can receive some reports on demand; others are produced at an irregular or unspecified frequency. Service reports do not cover all the relevant information (performance against targets, events, workload characteristics and nonconformities).</t>
  </si>
  <si>
    <t>There is a general understanding of service availability and continuity needs, but there is no consistent and uniform documentation of them.</t>
  </si>
  <si>
    <r>
      <t>There is a consistent and uniform documentation of service availability and continuity requirements. The approach to requirements identification is mostly infrastructure-focused and only partially addresses service targets or customer needs.</t>
    </r>
    <r>
      <rPr>
        <sz val="12"/>
        <color rgb="FFFF6600"/>
        <rFont val="Calibri"/>
      </rPr>
      <t/>
    </r>
  </si>
  <si>
    <t>There is a consistent and uniform documentation of service availability and continuity requirements. The identification considers SLAs, and the documented requirements are aligned to service targets.</t>
  </si>
  <si>
    <t xml:space="preserve">Some availability and continuity plans are created at irregular intervals. The plans have varying scopes, are documented in different formats and are often not well-aligned with each other. </t>
  </si>
  <si>
    <r>
      <t>Most availability and continuity plans are created at regular intervals. Plans are generally more infrastructure-focused. For a particular service, the plans might or might not cover all necessary supporting services and service components.</t>
    </r>
    <r>
      <rPr>
        <sz val="12"/>
        <color rgb="FFFF6600"/>
        <rFont val="Calibri"/>
      </rPr>
      <t/>
    </r>
  </si>
  <si>
    <t>As far as availability and continuity plans are available, they are technology-focused and not based on a clear understanding of identified and assessed risks.</t>
  </si>
  <si>
    <t>The most significant risks with respect to service availability and continuity have been identified and assessed regarding their probability and potential impact. Service availability and continuity plans are based on an understanding of these major risks.</t>
  </si>
  <si>
    <t>Service availability and continuity plans have been produced based on the results of a comprehensive risk assessment. Each measure covered by the plans is linked to the risks it is intended to address. Risk assessments as well as continuity and availability plans are subject to regular reviews.</t>
  </si>
  <si>
    <t>Availability monitoring is technology-driven, focused on the most important technical components and configuration items supporting service delivery. A comprehensive approach towards aggregating technical monitoring data into a service-oriented perspective is not in place. Monitoring in general does not follow a discernable overall strategy or plan, but is driven by technical capabilities and constraints rather than based on clear requirements.</t>
  </si>
  <si>
    <t>Service-oriented availability monitoring is in place to some extent. For most services delivered to customers, technical monitoring data are integrated and connected to other information so that the end-to-end service availability can be estimated and reported.</t>
  </si>
  <si>
    <t>A clear strategy and related plans or procedures have been set up to support structured and comprehensive monitoring of service availability and being able to estimate and report the end-to-end availability of all services. These information are presented in a way enabling the evaluation of the level of compliance against service targets defined and agreed in SLAs. All monitoring activities are driven by clear responsibilities and supported by effective use of technology, where required.</t>
  </si>
  <si>
    <r>
      <t>There is a consistent and uniform documentation of service capacity and performance requirements. The approach to requirements identification is mostly infrastructure-focused and only partially addresses service targets or customer needs.</t>
    </r>
    <r>
      <rPr>
        <sz val="12"/>
        <color rgb="FFFF6600"/>
        <rFont val="Calibri"/>
      </rPr>
      <t/>
    </r>
  </si>
  <si>
    <t>There is a consistent and uniform documentation of service capacity and performance requirements. The identification considers SLAs, and the documented requirements are aligned to service targets.</t>
  </si>
  <si>
    <t xml:space="preserve">Some capacity plans are created at irregular intervals. The plans have varying scopes, are documented in different formats and are often not well-aligned with each other. </t>
  </si>
  <si>
    <r>
      <t>Most capacity plans are created at regular intervals. Plans are generally more infrastructure-focused. For a particular service, the plans might or might not cover all necessary supporting services and service components.</t>
    </r>
    <r>
      <rPr>
        <sz val="12"/>
        <color rgb="FFFF6600"/>
        <rFont val="Calibri"/>
      </rPr>
      <t/>
    </r>
  </si>
  <si>
    <t>All capacity plans are created at planned intervals. It is documented which plans exist and how they relate to each other and to the services offered.</t>
  </si>
  <si>
    <t>As far as capacity plans are available, they are technology-focused and mostly limited to technical resources.</t>
  </si>
  <si>
    <t>Capacity and performance monitoring is technology-driven, focused on the most important technical components and configuration items supporting service delivery. A comprehensive approach towards aggregating technical monitoring data into a service-oriented perspective is not in place. Monitoring in general does not follow a discernable overall strategy or plan, but is driven by technical capabilities and constraints rather than based on clear requirements.</t>
  </si>
  <si>
    <t>Service-oriented capacity and performance monitoring is in place to some extent. For most services delivered to customers, technical monitoring data are integrated and connected to other information so that the service performance can be estimated and reported. Based on operational monitoring, warnings and exceptions are identified and necessary actions initiated.</t>
  </si>
  <si>
    <t>A clear strategy and related plans or procedures have been set up to support structured and comprehensive monitoring of service capacity and performance. These information are presented in a way enabling the evaluation of the level of compliance against service targets defined and agreed in SLAs. All monitoring activities are driven by clear responsibilities and supported by effective use of technology, where required. Operational warnings and exceptions are identified and recorded in a well-defined way to enable trend analysis, evaluation and initiation of follow-up actions.</t>
  </si>
  <si>
    <t>The service provider is aware that information security policies are important to achieve a solid level of awareness and overall direction in maintaining a sufficient level of information security. Some policies exist, but many of them are followed by intuition rather than being formally documented and approved.</t>
  </si>
  <si>
    <t>Information security policies for different topics are in place, and there is a clear understanding of who is responsible for which part(s) of these policies. Policies are documented and formally approved.</t>
  </si>
  <si>
    <t>Information security policies for all relevant information security topics have been documented and approved, including policies covering organisational aspects, management of information assets and security risks, physical and environmental security, operations security, communications security, user responsibilities, secure development and management of information security events and incidents. The responsible owners of all policies are documented and their duties defined.</t>
  </si>
  <si>
    <t>There is a general understanding that information security policies and the measures taken to maintain and enhance information security need to be reviewed from time to time.</t>
  </si>
  <si>
    <t>Information security policies and controls that have been implemented are reviewed by their responsible owners at sufficient frequency. However, the review approach or procedure is not clearly defined, and the effort spent for this task as well as the quality of the review (results) may vary from case to case, depending on the individual persons involved.</t>
  </si>
  <si>
    <t>All Information security policies and controls are reviewed at planned intervals. A clearly defined and well-understood approach is applied, which ensures that these reviews are conducted in a structured and repeatable way, and meaningful records are kept, reflecting the results of the reviews.</t>
  </si>
  <si>
    <t>The service provider is aware that information security incidents may have a significant impact on the customers and on the service provider's capabilities to deliver agreed services to customers. It is understood that an effective response to any information security incident is essential. If an information security incident is identified, it is managed to the best of knowledge, but without a structured and defined approach being followed.</t>
  </si>
  <si>
    <t>Information security events are monitored on an ongoing basis to identify potential information security incidents. If an information security incident is identified, the response to this incident follows a well-understood sequence of actions, with clear responsibilities. However, this approach and the roles involved have not or only partially been defined and documented.</t>
  </si>
  <si>
    <t>A formal approach to monitoring information security events and dealing with information security incidents is in place. Roles and responsibilities are documented. The approach covers well-defined criteria for classifying an event or situation as an information security incident, actions to be carried out to analyse the security incident and reduce its adverse impact, communication and documentation.</t>
  </si>
  <si>
    <t>Access rights for information-processing systems and services are provided on an individual basis, with no clear access control policies being in place.</t>
  </si>
  <si>
    <t>The provision of access rights follow a combination of intuitive rules and some defined policies which support a mostly consistent approach to access control. From time to time, access rights are reviewed.</t>
  </si>
  <si>
    <t>Access control, including the provision, review and revocation of access rights, follows a structured and defined approach with clear policies and procedures, where required.</t>
  </si>
  <si>
    <t>There is no designated contact for each customer, but individuals from the service provider have a basic understanding of the need to manage customer relationships.</t>
  </si>
  <si>
    <t xml:space="preserve">There is a person or role generally assigned to each specific customer or group of customers. This assignment is not necessarily based on documented responsibilities, and management of the relationship with the customer and their satisfaction may be inconsistent. </t>
  </si>
  <si>
    <t>There is no designated contact for each supplier, but individuals from the service provider have a basic understanding of the need to manage relationships with suppliers.</t>
  </si>
  <si>
    <t>There is a person or role generally assigned to each specific supplier or group of suppliers. This assignment is not necessarily based on documented responsibilities, and management of the relationships with the supplier may be inconsistent.</t>
  </si>
  <si>
    <t>There is a person or role assigned to each specific supplier or group of suppliers that manages the relationship based on documented responsibilities.</t>
  </si>
  <si>
    <t xml:space="preserve">Not all incidents and service requests are recorded; some are handled without creation of any record.  Existing incident records vary significantly in format and level of detail recorded. </t>
  </si>
  <si>
    <t>All or the majority of incidents and service requests are recorded, classified and prioritized. While there is an intuitive understanding about the information to be collected and method of recording, this is not clearly defined, and responsibilities are not documented.</t>
  </si>
  <si>
    <t>All incidents and service requests are recorded, classified and prioritized. Recording is based on documented responsibilities and procedures, and the information is recorded in a consistent way. Classification and prioritization follow a clear scheme and a defined set of criteria.</t>
  </si>
  <si>
    <t>Priorities for incidents and service requests are assigned on an individual basis, based on the mostly intuitive understanding of their criticality. Service targets from SLAs are not a main driver for prioritization.</t>
  </si>
  <si>
    <t>Priorities for incidents and service requests are assigned based on an understanding of service targets defined by SLAs. Other factors may also be considered, and the approach taken leads to repeatable results, though there are no comprehensive prioritization schemes, guidelines or procedures.</t>
  </si>
  <si>
    <t>Prioritization of incidents and service requests follows clearly defined guidelines or procedures which ensure that all relevant service targets from SLAs as well as other relevant factors are considered in a consistent way each time an incident occurs or a service request is raised.</t>
  </si>
  <si>
    <t xml:space="preserve">Based on the situation and individuals involved, incidents and service requests may be escalated. There is no pre-defined escalation path to follow, and other incidents or service requests that should be escalated may instead be left unresolved. </t>
  </si>
  <si>
    <t>Incidents and service requests requiring it are functionally or hierarchically escalated in the majority of cases. While there is an intuitive understanding about the escalation path to follow, it remains undefined and there are no or only few defined triggers or documented responsibilities.</t>
  </si>
  <si>
    <t>Incidents and service requests are escalated when required based on documented responsibilities and procedures. Triggers and guidance  for functional and hierarchical escalation exist and are used to decide how to handle incidents and service requests. This results in consistent behaviour in escalation of incidents.</t>
  </si>
  <si>
    <t>Incidents and service requests are closed based on individual choice by support staff, after they are resolved or fulfilled, or for other reasons (such as remaining unresolved for too long).  There is no consensus approach for when incidents should be closed or what other actions should be taken.</t>
  </si>
  <si>
    <t>Incidents and service requests are closed in a generally consistent way, and for appropriate reasons. Appropriate other actions are also taken when incidents and service requests are closed. However, there is no documented approach and responsibility for this activity.</t>
  </si>
  <si>
    <t>Incidents and service requests are closed in a consistent way according to documented guidelines or procedures and responsibilities. Other actions, such as confirmation of closure with users, are taken when appropriate.</t>
  </si>
  <si>
    <t>There are some sources of information on the service,  infrastructure and releases (configuration information) that can be used to support the handling and resolution of incidents. However information is dispersed in various locations and not systematic.</t>
  </si>
  <si>
    <t>Support staff can get access to the majority of information needed to support incident handling. However, responsibilities are not documented and there is no clear definition of the information sources and of how to access and use them.</t>
  </si>
  <si>
    <t>There is some communication with users regarding their incidents and service requests. However, it is sporadic and reactive, or is solely based on automated notification for ticketing systems.</t>
  </si>
  <si>
    <t>Users and customers are informed of the progress of their reported incidents and service requests. This includes both responding to customer and user status requests as well as proactive notifications. However, there is no clearly defined and systematic approach for this type of customer communication and responsibilities are not documented.</t>
  </si>
  <si>
    <t>Users and customers are systematically informed of the progress of their reported incidents and service requests. This happens both in a reactive and proactive way, according to a defined approach and documented responsibilities for support staff.</t>
  </si>
  <si>
    <t>There is some idea of which incidents should be regarded as "major". In these cases, special care and attention is given to the respective incidents, but how they are handled remains inconsistent.</t>
  </si>
  <si>
    <t xml:space="preserve">There is a clearly defined and understood approach for the classification and management of major incidents from occurrence to closure including effective communication, coordination of resolution activities and post resolution review. There is a documented set of criteria for major incidents, and responsibilities are also documented. </t>
  </si>
  <si>
    <t>If and how a problem is identified and registered depends on the individuals involved. Significant effort sometimes goes into resolving problems that are never identified and registered as such.</t>
  </si>
  <si>
    <t>There is a defined and documented aproach for the identification and registration of problems. This includes provisions as to when and by whom incident records should be analysed on a regular basis.</t>
  </si>
  <si>
    <t>If a problem has been identified, it is investigated on an individual basis, depending on the person or group feeling responsible for it.</t>
  </si>
  <si>
    <t>If a problem has been identified, further investigation follows a well-understood sequence of actions, with clear responsibilities. However, this approach and the roles involved have not or only partially been defined and documented.</t>
  </si>
  <si>
    <t>A formal approach to investigating identified problems is in place. Roles and responsibilities are documented. The approach covers the general actions to be carried out to resolve the problem or reduce its adverse impact, such as identifying potential problem resolutions and workarounds and assessing their cost-benefit ratio.</t>
  </si>
  <si>
    <t>Trying to identify actions to eliminate or reduce the impact of the problem after its root cause has been identified are part of an established and well-defined approach.  In the case that the problem cannot be resolved or resolution would be inefficient, the problem is classified as a known error and the respective workaround documented in a known error database using a uniform format for its description.</t>
  </si>
  <si>
    <t>Information on known errors and their workarounds is maintained in varying locations and using varying formats. Personnel involved in the incident and service request management process are sometimes not aware of updates to this information and do not always have access to it. Responsibilities for maintaining the information and making it available are not clearly understood.</t>
  </si>
  <si>
    <t>Information on known errors and their workarounds is usually kept up-to-date, though this is not universally perceived as the responsibility of problem management. Updated information is made available to personnel involved in incident and service request management through well-known but undocumented channels.</t>
  </si>
  <si>
    <t>There is a defined and established approach, including guidelines and/or procedures, for maintaining information on known errors and their workarounds and making it available to staff involved in the incident and service request management process.</t>
  </si>
  <si>
    <t>There is documentation about CI types and relationship types, but it is incomplete, e.g. does not contain all required types or is missing definitions of attributes.</t>
  </si>
  <si>
    <r>
      <t>All CI types and relationship types that can be used in the CMDB are clearly defined and documented. The definition includes CI and, where applicable, relationship attributes as well as allowable combinations of CI types and relationship types. Responsibilities for the maintenance and updating of these definitions are also documented.</t>
    </r>
    <r>
      <rPr>
        <sz val="12"/>
        <color rgb="FFFF6600"/>
        <rFont val="Calibri"/>
      </rPr>
      <t/>
    </r>
  </si>
  <si>
    <t>There is awareness of the concept of a CMDB, but it is implemented in a very basic mode or not implemented at all. The most important configuration information are available from different pieces of documentation, including databases and tools.</t>
  </si>
  <si>
    <t>A CMDB used to store information on CIs and their mutual relationships is maintained, but the scope is limited and does not include all CIs and relationships that contribute to service components and services. As soon as different sources of information, including databases and tools, are in place for different types of CIs, they have been integrated to some extent. However, manual work is inevitable to retrieve information on certain CIs and their relationships.</t>
  </si>
  <si>
    <t>A fully integrated CMDB with a comprehensive scope, including records for all CIs and their mutual relationships is maintained following pre-established documented guidelines or procedures and clear responsibilities for maintenance and ownership.</t>
  </si>
  <si>
    <t>The information stored in the CMDB are not subject to regular reviews for verification purposes. If, as a consequence of some event, a verification is performed, the respective approach is not specified. The quality of the data stored in the CMDB is not controlled in a reliable fashion.</t>
  </si>
  <si>
    <t>Verifications of the information stored in the CMDB are not planned and scheduled, but they are conducted at somewhat regular intervals. The scope and accuracy of the verification checks varies. All in all, some level of quality control is exerted over the information in the CMDB.</t>
  </si>
  <si>
    <t>Not all changes are registered; some are handled without creation of any record. Existing change records vary significantly in format and level of detail.</t>
  </si>
  <si>
    <t>All or the majority of changes are registered and classified. While there is an intuitive understanding about the information to be collected and method of recording, this is not clearly defined, and responsibilities are not documented.</t>
  </si>
  <si>
    <t>All changes are registered and classified. Recording is based on documented responsibilities and procedures, and the information is recorded in a consistent way. Classification follows a clear scheme and a defined set of criteria.</t>
  </si>
  <si>
    <r>
      <t>At least on a general level, there is a largely undocumented consensus about how, by whom and according to which criteria changes should be assessed and approved which is generally adhered to.</t>
    </r>
    <r>
      <rPr>
        <strike/>
        <sz val="12"/>
        <color rgb="FFFF6600"/>
        <rFont val="Calibri"/>
      </rPr>
      <t/>
    </r>
  </si>
  <si>
    <t xml:space="preserve">Assessment and approval of all changes follows a defined and documented approach, including clear guidelines and/or procedures. </t>
  </si>
  <si>
    <t>After the implementation of a change, it is reviewed on an individual basis, following no defined guidelines or criteria. There may be a significant number of changes for which no post implementation review is performed at all.</t>
  </si>
  <si>
    <t>All or the majority of changes are subject to a post implementation review, following a set of mostly undefined and undocumented, but well understood actions and criteria. To some extent, the results of post implementation reviews are recorded. However, these records do not follow a clear and uniform format.</t>
  </si>
  <si>
    <t>For every change that is implemented, a post implementation review is performed. All post implementation reviews are conducted according to clearly defined guidelines, criteria and/or procedures leading to comparable results, which are documented in a uniform and consistent way.</t>
  </si>
  <si>
    <t>There is an understanding that normal change management activities cannot and should not be followed to the letter in case of emergencies. However, under which circumstances and how the process can be adapted is not clear and has to be decided on an ad-hoc basis by the individuals involved.</t>
  </si>
  <si>
    <t>At least on a general level, there is a consensus about what constitutes an emergency change and how the change management process can be expedited or simplified in emergency situations. However, this approach is mostly undocumented.</t>
  </si>
  <si>
    <t>There is a documented and established approach that defines what an emergency change is and how it is to be managed, including a clear set of criteria as well as guidelines and/or procedures.</t>
  </si>
  <si>
    <t>In general, activities are planned and tested for reversing unsuccessful release deployments. However, the approach towards this is not documented and therefore might vary a bit from release to release.</t>
  </si>
  <si>
    <t>In general, the  success of a release (or lack thereof) is documented. However, the format of documentation might vary. An analysis of the results might or might not be conducted.</t>
  </si>
  <si>
    <t>Releases are monitored for success or failure in a documented way ensuring consistent records. The collected data is used for analysis, e.g. to evaluate and further improve release and deployment management effectiveness.</t>
  </si>
  <si>
    <t>Opportunities for improvement are noticed largely by individuals as they randomly arise or due to urgent need, but are registered/recorded in a haphazard manner if at all.</t>
  </si>
  <si>
    <t>There is some common approach for seeking improvements and recording them that is carried out on an ongoing basis. However, opportunities are not identified systematically, not all are recorded, and responsibilities are undocumented.</t>
  </si>
  <si>
    <t>There is a clearly defined approach to identifying and recording opportunities for improvement that is enacted on an ongoing basis. Implementation may remain imperfect, but responsibilities are documented and followed.</t>
  </si>
  <si>
    <t xml:space="preserve">When opportunities for improvement arise, there is a person or group responsible for deciding how to proceed, generally a member of management rather than a group or individual with specific responsibility for improvement. Decisions are more likely based on the opinion or knowledge of the person or group taking the decision than a defined set of criteria. </t>
  </si>
  <si>
    <t xml:space="preserve">There is some commonly understood approach to evaluating and approving opportunities for improvement, based on a set of criteria. The approach is broadly followed, though not all roles and responsibilities are defined nor decisions and results always clearly recorded. </t>
  </si>
  <si>
    <t>The approach for evaluation and approval of opportunities for improvement is clearly defined. It is carried whenever new opportunities have been identified, based on defined roles and responsibilities. It is based on clearly identified criteria that seek to maximise the effectiveness the SMS and related capabilities of delivering services according to customer needs and agreed SLAs. Decisions on how to deal with identified opportunities for improvement are recorded.</t>
  </si>
  <si>
    <r>
      <t>There is a common understanding of when and how problems should be identifeid and registered. Incident records are routinely investigated to identify unrecorded problems with significant impact.</t>
    </r>
    <r>
      <rPr>
        <strike/>
        <sz val="12"/>
        <color rgb="FF1F497D"/>
        <rFont val="Calibri"/>
      </rPr>
      <t/>
    </r>
  </si>
  <si>
    <r>
      <t>The information recorded is in general enough to control each CI. Significant changes are reflected in updated attributes or relationships in the appropriate CI records most of the time. Nevertheless, the level of detail that ends up being recorded in practice is not really planned and defined; e.g. attributes might be recorded that are not defined in the CI type definitions and defined attributes might frequently remain unrecorded.</t>
    </r>
    <r>
      <rPr>
        <strike/>
        <sz val="12"/>
        <color rgb="FF1F497D"/>
        <rFont val="Calibri"/>
      </rPr>
      <t/>
    </r>
  </si>
  <si>
    <r>
      <t>The information stored in the CMDB is verified at planned intervals and with defined scope. Quality of data in the CMDB is kept at a solid level, sufficient to meet the requirements of the other service management processes.</t>
    </r>
    <r>
      <rPr>
        <strike/>
        <sz val="12"/>
        <color rgb="FF1F497D"/>
        <rFont val="Calibri"/>
      </rPr>
      <t/>
    </r>
  </si>
  <si>
    <r>
      <t xml:space="preserve">There is a complete and accurate schedule of change accessible to all interested parties. Schedule entries include relevant details and the proposed deployment date for every approved change. </t>
    </r>
    <r>
      <rPr>
        <strike/>
        <sz val="12"/>
        <color rgb="FF1F497D"/>
        <rFont val="Calibri"/>
      </rPr>
      <t/>
    </r>
  </si>
  <si>
    <r>
      <t>Sometimes the deployment of new services is planned with customers, sometimes not.</t>
    </r>
    <r>
      <rPr>
        <strike/>
        <sz val="12"/>
        <color rgb="FF1F497D"/>
        <rFont val="Calibri"/>
      </rPr>
      <t/>
    </r>
  </si>
  <si>
    <t>Some initial service management-related documentation is available, while key documents, like the service management scope statement, an overall service management policy, and a service management plan (and related plans) are still missing.</t>
  </si>
  <si>
    <t>Many documents required for the effective implementation of an SMS are available, including a service management scope statement, an overall service management policy and a service management plan. However, their contents have not yet been fully elaborated, so that there are still gaps which need to be addressed. In particular, the service management plan and related plans are still high-level and do not address all details relevant for implementation.</t>
  </si>
  <si>
    <t>A clear scope statement, a service management policy and a full service management plan have been documented in a consistent and comprehensive way, and in a sufficient level of detail to effectively support planning and implementation of an SMS.</t>
  </si>
  <si>
    <t>The service provider is generally aware that service management processes need to be defined to support the effective operation of the SMS. However, most service management processes have not been documented, and as far as documentation is available, it is very initial and does not address process goals, inputs, activities, outputs, roles and interfaces in a comprehensive way.</t>
  </si>
  <si>
    <t>The most important service management processes, in particular those having to cope with high volumes of occurrences falling in the scope of these processes, have been documented. The process definitions cover goals, inputs, activities, outputs, roles and interfaces in a level of comprehensiveness and consistency sufficient to effectively support repeatable execution of the related processes.</t>
  </si>
  <si>
    <t>The service management processes have been documented. Every process definitions covers goals, inputs, activities, outputs, roles and interfaces in the context of the respective process. Where required, process-specific policies, such as a release policy (in the context of the release and deployment management process) or information security policies (in the context of the information security management process), and process- or activity-specific procedures, such as a procedure for performing SLA reviews, a procedure for dealing with major incidents or a procedure for assessing / approving changes have been defined and documented.</t>
  </si>
  <si>
    <t>For many service management processes, the results are not documented in a reliable and repeatable way. Records of key activities performed, such as incident and change records, if any, are only available on a very minimal level.</t>
  </si>
  <si>
    <t>For the most important service management processes, in particular those having to cope with high volumes of occurrences falling in the scope of these processes, the outputs are documented in a repeatable way, and key activities are recorded to increase the level of traceability for these processes.</t>
  </si>
  <si>
    <t>Outputs from all service management processes are documented in a reliable and defined way. For key activities, records are created and maintained.</t>
  </si>
  <si>
    <t>It is understood that documents should be controlled, i.e. approved before they are distributed, stored at defined locations, and reviewed from time to time. However, it is not always completely clear who the owner/person responsible for a specific document is, and/or what is required from them.</t>
  </si>
  <si>
    <t>The service provider is aware that it is important to define and communicate the scope of the service management system (i.e. what and who is affected) to clarify the area(s) of application for IT service management policies and processes. Some information describing or limiting the scope exists. However, there is no clear scope statement approved by top management.</t>
  </si>
  <si>
    <t>The scope of the SMS has been documented, taking into account key parameters like physical locations and affected services.</t>
  </si>
  <si>
    <t>A comprehensive scope statement exists that describes the scope of the SMS taking into account physical locations, affected services, customers, infrastructure(s), technology and any other relevant parameters that might limit or broaden the scope. The scope statement has been approved and communicated to relevant parties by the service provider's top management.</t>
  </si>
  <si>
    <t>Some initial elements of a service management plan are available, while key aspects, like the timing of implementing processes, definitions of all roles and responsibilities and a plan of training activities are still missing or incomplete.</t>
  </si>
  <si>
    <t>Many parts of the service management plan are in place, including an overview of key roles and responsibilities and a schedule for implementing service management processes. However, the plan does not or only partly address in a comprehensive way training activities and technology / tool aspects of implementing IT service management.</t>
  </si>
  <si>
    <t xml:space="preserve">All parts required for a complete service management plan, including goals and timing of implementing service management processes, a comprehensive overview of roles and responsibilities, a scheduled list of training and awareness activities as well as a list of required supporting technology (tools) have been documented, and to track the implementation status of the plan(s), activities are recorded and reported.
</t>
  </si>
  <si>
    <t>The service provider is aware that it is important to align IT service management processes to other processes and the service management system as a whole. However, there is no structured approach on how to address this task during service management planning.</t>
  </si>
  <si>
    <t>Every process owner and process manager as well as other persons in charge of planning processes are aware of the need to align processes to each other. They have a clear understanding of how to achieve this by, for instance, having regular planning meetings and documenting process interfaces in a consistent manner.</t>
  </si>
  <si>
    <t>Responsibilities for integrating IT service management processes with other parts of the service management system have been clearly defined and documented, and a structured and defined approach is in place to facilitate this task.</t>
  </si>
  <si>
    <t>Where service management processes are defined, they are often by-passed, and there are no effective mechanisms of process enforcement in place.</t>
  </si>
  <si>
    <t>Most of the time, defined service management processes are followed in practice, and people involved comply with related policies and procedures. If a nonconformity is revealed, either the process manager deals with it, or it may be hierarchically escalated to someone with a level of authority sufficient to take measures against recurrence.</t>
  </si>
  <si>
    <t>With only few exceptions, defined service management processes are followed in practice, and people involved comply with related policies and procedures. The SMS owner, process owners and process managers are committed to achieving a high level of process compliance, which is subject to regular process reporting. Clear communication and escalation paths have been defined to cope with any lack of adherence to processes and related policies and procedures. As a last resort in enforcing compliance, disciplinary measures have been defined and are applied, when necessary.</t>
  </si>
  <si>
    <t>The service provider is aware that measurements are important to support continual improvement of service delivery and IT service management. While some activities to measure and review the effectiveness of IT service management processes may be carried out from time to time, they do not follow a structured and generally well-understood approach.</t>
  </si>
  <si>
    <t>To understand if IT service management processes are effective, key performance indicators (metrics) are measured and reported for most processes on a regular basis.</t>
  </si>
  <si>
    <t>For all IT service management processes, meaningful key performance indicators have been defined and are measured and reported according to defined plans and schedules. Performance indicators are specific, measurable, achievable, relevant and time-framed (SMART) and help identify potential improvements to processes or the SMS as a whole. They are based on clearly defined goals and critical success factors.</t>
  </si>
  <si>
    <t>The service provider is aware that assessments and reviews / audits are important to support continual improvement of service delivery and IT service management. However, reviews or audits often do not follow a clearly scheduled and structured approach. Maturity assessments, if any, are limited to some self-assessments from time to time.</t>
  </si>
  <si>
    <t>To identify nonconformities, i.e. situations in which defined processes are by-passed or not correctly executed, reviews and audits of IT service management processes and the SMS as a whole are conducted on a regular basis. These may include internal and external audits. The overall maturity of the SMS is evaluated in regular intervals.</t>
  </si>
  <si>
    <t>A scheduled program for reviews, audits and maturity assessments is in place, and activities are carried out according to this program. Reviews and audits are conducted according to clearly defined guidelines or procedures. For each audit, a detailed audit plan is created reflecting the audit criteria. The results of reviews, audits and  assessments are recorded in a structured and uniform manner and reported to relevant stakeholders. Each audit report covers the findings and conclusions drawn from the audit in a structured way. Follow-up audits are planned under consideration of the results from previous audits.</t>
  </si>
  <si>
    <t>Nonconformities are detected mostly based on feedback and the results from reviews and audits. If a (potential) nonconformity is detected, a well-understood sequence of actions is carried out with clear responsibilities. However, this approach and the roles involved have not or only partially been defined and documented.</t>
  </si>
  <si>
    <t>Reports from reviews and audits are reviewed regularly, according to defined schedules. Based on this, nonconformities are identified, recorded and follow-up actions triggered. The roles and responsibilities in this context are clearly defined.</t>
  </si>
  <si>
    <r>
      <rPr>
        <b/>
        <i/>
        <u/>
        <sz val="12"/>
        <color rgb="FF007434"/>
        <rFont val="Calibri"/>
        <family val="2"/>
      </rPr>
      <t>Task</t>
    </r>
    <r>
      <rPr>
        <b/>
        <i/>
        <sz val="12"/>
        <color rgb="FF007434"/>
        <rFont val="Calibri"/>
        <family val="2"/>
      </rPr>
      <t xml:space="preserve"> /
activity</t>
    </r>
  </si>
  <si>
    <t>Targets</t>
  </si>
  <si>
    <t>missing management reviews</t>
  </si>
  <si>
    <t>Not for everything</t>
  </si>
  <si>
    <t>Needs to be updated / no maintenance taking place</t>
  </si>
  <si>
    <t>missing training plan</t>
  </si>
  <si>
    <t>3 (in progress through SSB)</t>
  </si>
  <si>
    <t>issue is around its "maintenance"</t>
  </si>
  <si>
    <t>Suppliers for this considered the "internal service component" providers</t>
  </si>
  <si>
    <t>missing relationships</t>
  </si>
  <si>
    <t>3 (under development - in next release)</t>
  </si>
</sst>
</file>

<file path=xl/styles.xml><?xml version="1.0" encoding="utf-8"?>
<styleSheet xmlns="http://schemas.openxmlformats.org/spreadsheetml/2006/main" xmlns:mc="http://schemas.openxmlformats.org/markup-compatibility/2006" xmlns:x14ac="http://schemas.microsoft.com/office/spreadsheetml/2009/9/ac" mc:Ignorable="x14ac">
  <fonts count="59" x14ac:knownFonts="1">
    <font>
      <sz val="12"/>
      <color theme="1"/>
      <name val="Calibri"/>
      <family val="2"/>
      <scheme val="minor"/>
    </font>
    <font>
      <u/>
      <sz val="12"/>
      <color theme="10"/>
      <name val="Calibri"/>
      <family val="2"/>
      <scheme val="minor"/>
    </font>
    <font>
      <u/>
      <sz val="12"/>
      <color theme="11"/>
      <name val="Calibri"/>
      <family val="2"/>
      <scheme val="minor"/>
    </font>
    <font>
      <b/>
      <sz val="16"/>
      <color theme="1"/>
      <name val="Calibri"/>
      <scheme val="minor"/>
    </font>
    <font>
      <sz val="12"/>
      <color rgb="FF000000"/>
      <name val="Calibri"/>
      <family val="2"/>
      <scheme val="minor"/>
    </font>
    <font>
      <sz val="12"/>
      <name val="Calibri"/>
    </font>
    <font>
      <sz val="12"/>
      <color rgb="FFFF6600"/>
      <name val="Calibri"/>
    </font>
    <font>
      <sz val="12"/>
      <color theme="1"/>
      <name val="Calibri"/>
    </font>
    <font>
      <b/>
      <sz val="14"/>
      <color theme="1"/>
      <name val="Calibri"/>
      <family val="2"/>
      <scheme val="minor"/>
    </font>
    <font>
      <sz val="12"/>
      <color theme="0"/>
      <name val="Calibri"/>
      <family val="2"/>
      <scheme val="minor"/>
    </font>
    <font>
      <b/>
      <sz val="14"/>
      <color rgb="FF008000"/>
      <name val="Calibri"/>
      <scheme val="minor"/>
    </font>
    <font>
      <b/>
      <i/>
      <sz val="12"/>
      <color rgb="FF008000"/>
      <name val="Calibri"/>
    </font>
    <font>
      <b/>
      <i/>
      <u/>
      <sz val="12"/>
      <color rgb="FF008000"/>
      <name val="Calibri"/>
    </font>
    <font>
      <b/>
      <sz val="12"/>
      <color rgb="FF008000"/>
      <name val="Calibri"/>
    </font>
    <font>
      <b/>
      <i/>
      <sz val="12"/>
      <color theme="0"/>
      <name val="Calibri"/>
    </font>
    <font>
      <b/>
      <sz val="12"/>
      <color theme="0"/>
      <name val="Calibri"/>
    </font>
    <font>
      <b/>
      <sz val="12"/>
      <color rgb="FF009BCC"/>
      <name val="Calibri"/>
    </font>
    <font>
      <b/>
      <u/>
      <sz val="12"/>
      <color rgb="FF009BCC"/>
      <name val="Calibri"/>
    </font>
    <font>
      <sz val="14"/>
      <color theme="1"/>
      <name val="Calibri"/>
    </font>
    <font>
      <b/>
      <sz val="14"/>
      <color theme="1"/>
      <name val="Calibri"/>
    </font>
    <font>
      <sz val="14"/>
      <name val="Calibri"/>
    </font>
    <font>
      <sz val="14"/>
      <color theme="0"/>
      <name val="Calibri"/>
    </font>
    <font>
      <sz val="14"/>
      <color rgb="FF000000"/>
      <name val="Calibri"/>
      <family val="2"/>
      <scheme val="minor"/>
    </font>
    <font>
      <sz val="12"/>
      <color rgb="FF008000"/>
      <name val="Calibri"/>
      <scheme val="minor"/>
    </font>
    <font>
      <sz val="12"/>
      <color rgb="FF1B99C6"/>
      <name val="Calibri"/>
      <scheme val="minor"/>
    </font>
    <font>
      <b/>
      <sz val="14"/>
      <color rgb="FF000000"/>
      <name val="Calibri"/>
      <scheme val="minor"/>
    </font>
    <font>
      <b/>
      <sz val="14"/>
      <name val="Calibri"/>
    </font>
    <font>
      <sz val="12"/>
      <color rgb="FF1F98C3"/>
      <name val="Calibri"/>
      <scheme val="minor"/>
    </font>
    <font>
      <sz val="14"/>
      <color rgb="FF008000"/>
      <name val="Calibri"/>
      <scheme val="minor"/>
    </font>
    <font>
      <sz val="14"/>
      <color rgb="FF1B99C6"/>
      <name val="Calibri"/>
      <scheme val="minor"/>
    </font>
    <font>
      <b/>
      <sz val="14"/>
      <color rgb="FF1B99C6"/>
      <name val="Calibri"/>
      <scheme val="minor"/>
    </font>
    <font>
      <b/>
      <sz val="12"/>
      <color rgb="FF000000"/>
      <name val="Calibri"/>
      <scheme val="minor"/>
    </font>
    <font>
      <b/>
      <sz val="24"/>
      <color rgb="FF008000"/>
      <name val="Calibri"/>
    </font>
    <font>
      <b/>
      <sz val="24"/>
      <color rgb="FF009BCC"/>
      <name val="Calibri"/>
    </font>
    <font>
      <sz val="18"/>
      <color theme="0"/>
      <name val="Calibri"/>
    </font>
    <font>
      <strike/>
      <sz val="12"/>
      <color rgb="FFFF6600"/>
      <name val="Calibri"/>
    </font>
    <font>
      <sz val="11"/>
      <color rgb="FF000000"/>
      <name val="Calibri"/>
      <scheme val="minor"/>
    </font>
    <font>
      <b/>
      <strike/>
      <u/>
      <sz val="12"/>
      <color rgb="FFFF6600"/>
      <name val="Calibri"/>
    </font>
    <font>
      <sz val="8"/>
      <name val="Calibri"/>
      <family val="2"/>
      <scheme val="minor"/>
    </font>
    <font>
      <sz val="16"/>
      <color theme="1"/>
      <name val="Calibri"/>
    </font>
    <font>
      <sz val="16"/>
      <name val="Calibri"/>
    </font>
    <font>
      <sz val="14"/>
      <color theme="1"/>
      <name val="Calibri"/>
      <scheme val="minor"/>
    </font>
    <font>
      <sz val="12"/>
      <color theme="1"/>
      <name val="Calibri"/>
      <family val="2"/>
    </font>
    <font>
      <sz val="12"/>
      <color rgb="FFFF0000"/>
      <name val="Calibri"/>
      <family val="2"/>
    </font>
    <font>
      <sz val="12"/>
      <name val="Calibri"/>
      <family val="2"/>
    </font>
    <font>
      <b/>
      <sz val="12"/>
      <color rgb="FF009BCC"/>
      <name val="Calibri"/>
      <family val="2"/>
    </font>
    <font>
      <b/>
      <sz val="12"/>
      <color theme="1"/>
      <name val="Calibri"/>
      <family val="2"/>
    </font>
    <font>
      <b/>
      <sz val="12"/>
      <color theme="0"/>
      <name val="Calibri"/>
      <family val="2"/>
    </font>
    <font>
      <b/>
      <sz val="12"/>
      <color rgb="FF008000"/>
      <name val="Calibri"/>
      <family val="2"/>
    </font>
    <font>
      <sz val="14"/>
      <color theme="3" tint="0.39997558519241921"/>
      <name val="Calibri"/>
      <family val="2"/>
      <scheme val="minor"/>
    </font>
    <font>
      <sz val="12"/>
      <color theme="3" tint="0.39997558519241921"/>
      <name val="Calibri"/>
      <family val="2"/>
      <scheme val="minor"/>
    </font>
    <font>
      <sz val="12"/>
      <color rgb="FF4F81BD"/>
      <name val="Calibri"/>
      <family val="2"/>
    </font>
    <font>
      <strike/>
      <sz val="12"/>
      <color rgb="FF1F497D"/>
      <name val="Calibri"/>
    </font>
    <font>
      <sz val="12"/>
      <color rgb="FF000000"/>
      <name val="Calibri"/>
    </font>
    <font>
      <sz val="12"/>
      <color rgb="FF000000"/>
      <name val="Calibri"/>
      <family val="2"/>
    </font>
    <font>
      <b/>
      <i/>
      <sz val="12"/>
      <color rgb="FF007434"/>
      <name val="Calibri"/>
      <family val="2"/>
    </font>
    <font>
      <b/>
      <i/>
      <u/>
      <sz val="12"/>
      <color rgb="FF007434"/>
      <name val="Calibri"/>
      <family val="2"/>
    </font>
    <font>
      <b/>
      <sz val="16"/>
      <color theme="1"/>
      <name val="Calibri"/>
      <family val="2"/>
      <scheme val="minor"/>
    </font>
    <font>
      <i/>
      <sz val="12"/>
      <color theme="0"/>
      <name val="Calibri"/>
      <family val="2"/>
    </font>
  </fonts>
  <fills count="6">
    <fill>
      <patternFill patternType="none"/>
    </fill>
    <fill>
      <patternFill patternType="gray125"/>
    </fill>
    <fill>
      <patternFill patternType="solid">
        <fgColor theme="0"/>
        <bgColor indexed="64"/>
      </patternFill>
    </fill>
    <fill>
      <patternFill patternType="solid">
        <fgColor rgb="FF205595"/>
        <bgColor indexed="64"/>
      </patternFill>
    </fill>
    <fill>
      <patternFill patternType="solid">
        <fgColor rgb="FFFFFFFF"/>
        <bgColor rgb="FF000000"/>
      </patternFill>
    </fill>
    <fill>
      <patternFill patternType="solid">
        <fgColor rgb="FFFFFFFF"/>
        <bgColor indexed="64"/>
      </patternFill>
    </fill>
  </fills>
  <borders count="5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right/>
      <top/>
      <bottom style="medium">
        <color auto="1"/>
      </bottom>
      <diagonal/>
    </border>
    <border>
      <left/>
      <right/>
      <top style="thin">
        <color auto="1"/>
      </top>
      <bottom style="thin">
        <color auto="1"/>
      </bottom>
      <diagonal/>
    </border>
    <border>
      <left style="dotted">
        <color auto="1"/>
      </left>
      <right style="dotted">
        <color auto="1"/>
      </right>
      <top style="dotted">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dotted">
        <color auto="1"/>
      </right>
      <top style="dotted">
        <color auto="1"/>
      </top>
      <bottom style="thin">
        <color auto="1"/>
      </bottom>
      <diagonal/>
    </border>
    <border>
      <left style="dotted">
        <color auto="1"/>
      </left>
      <right style="dotted">
        <color auto="1"/>
      </right>
      <top style="medium">
        <color auto="1"/>
      </top>
      <bottom style="dotted">
        <color auto="1"/>
      </bottom>
      <diagonal/>
    </border>
    <border>
      <left style="dotted">
        <color auto="1"/>
      </left>
      <right style="dotted">
        <color auto="1"/>
      </right>
      <top style="dotted">
        <color auto="1"/>
      </top>
      <bottom style="medium">
        <color auto="1"/>
      </bottom>
      <diagonal/>
    </border>
    <border>
      <left style="dotted">
        <color auto="1"/>
      </left>
      <right style="dotted">
        <color auto="1"/>
      </right>
      <top style="thin">
        <color auto="1"/>
      </top>
      <bottom/>
      <diagonal/>
    </border>
    <border>
      <left style="dotted">
        <color auto="1"/>
      </left>
      <right style="dotted">
        <color auto="1"/>
      </right>
      <top/>
      <bottom/>
      <diagonal/>
    </border>
    <border>
      <left style="dotted">
        <color auto="1"/>
      </left>
      <right style="dotted">
        <color auto="1"/>
      </right>
      <top style="medium">
        <color auto="1"/>
      </top>
      <bottom/>
      <diagonal/>
    </border>
    <border>
      <left style="dotted">
        <color auto="1"/>
      </left>
      <right style="dotted">
        <color auto="1"/>
      </right>
      <top/>
      <bottom style="thin">
        <color auto="1"/>
      </bottom>
      <diagonal/>
    </border>
    <border>
      <left style="dotted">
        <color auto="1"/>
      </left>
      <right style="dotted">
        <color auto="1"/>
      </right>
      <top/>
      <bottom style="medium">
        <color auto="1"/>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auto="1"/>
      </left>
      <right style="hair">
        <color auto="1"/>
      </right>
      <top/>
      <bottom style="hair">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dotted">
        <color auto="1"/>
      </right>
      <top/>
      <bottom/>
      <diagonal/>
    </border>
    <border>
      <left style="dotted">
        <color auto="1"/>
      </left>
      <right style="medium">
        <color auto="1"/>
      </right>
      <top/>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dotted">
        <color auto="1"/>
      </right>
      <top style="medium">
        <color auto="1"/>
      </top>
      <bottom/>
      <diagonal/>
    </border>
    <border>
      <left style="medium">
        <color auto="1"/>
      </left>
      <right style="dotted">
        <color auto="1"/>
      </right>
      <top/>
      <bottom style="thin">
        <color auto="1"/>
      </bottom>
      <diagonal/>
    </border>
    <border>
      <left style="medium">
        <color auto="1"/>
      </left>
      <right style="dotted">
        <color auto="1"/>
      </right>
      <top style="thin">
        <color auto="1"/>
      </top>
      <bottom/>
      <diagonal/>
    </border>
    <border>
      <left style="medium">
        <color auto="1"/>
      </left>
      <right style="dotted">
        <color auto="1"/>
      </right>
      <top/>
      <bottom style="medium">
        <color auto="1"/>
      </bottom>
      <diagonal/>
    </border>
    <border>
      <left style="dotted">
        <color auto="1"/>
      </left>
      <right style="medium">
        <color auto="1"/>
      </right>
      <top style="medium">
        <color auto="1"/>
      </top>
      <bottom/>
      <diagonal/>
    </border>
    <border>
      <left style="dotted">
        <color auto="1"/>
      </left>
      <right style="medium">
        <color auto="1"/>
      </right>
      <top/>
      <bottom style="medium">
        <color auto="1"/>
      </bottom>
      <diagonal/>
    </border>
    <border>
      <left style="dotted">
        <color auto="1"/>
      </left>
      <right style="medium">
        <color auto="1"/>
      </right>
      <top style="thin">
        <color auto="1"/>
      </top>
      <bottom/>
      <diagonal/>
    </border>
    <border>
      <left style="dotted">
        <color auto="1"/>
      </left>
      <right style="medium">
        <color auto="1"/>
      </right>
      <top/>
      <bottom style="thin">
        <color auto="1"/>
      </bottom>
      <diagonal/>
    </border>
  </borders>
  <cellStyleXfs count="112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323">
    <xf numFmtId="0" fontId="0" fillId="0" borderId="0" xfId="0"/>
    <xf numFmtId="0" fontId="0" fillId="0" borderId="0" xfId="0" applyAlignment="1">
      <alignment horizontal="center"/>
    </xf>
    <xf numFmtId="0" fontId="4" fillId="0" borderId="0" xfId="0" applyFont="1" applyAlignment="1">
      <alignment horizontal="center"/>
    </xf>
    <xf numFmtId="0" fontId="0" fillId="0" borderId="0" xfId="0" applyAlignment="1">
      <alignment horizontal="left"/>
    </xf>
    <xf numFmtId="0" fontId="0" fillId="0" borderId="0" xfId="0" applyAlignment="1">
      <alignment horizontal="center" vertical="center" wrapText="1"/>
    </xf>
    <xf numFmtId="0" fontId="0" fillId="0" borderId="0" xfId="0" applyFill="1"/>
    <xf numFmtId="0" fontId="18" fillId="2" borderId="0" xfId="0" applyFont="1" applyFill="1" applyBorder="1" applyAlignment="1" applyProtection="1">
      <alignment vertical="top"/>
      <protection locked="0"/>
    </xf>
    <xf numFmtId="0" fontId="22" fillId="4" borderId="0" xfId="0" applyFont="1" applyFill="1" applyAlignment="1" applyProtection="1">
      <alignment vertical="top"/>
      <protection locked="0"/>
    </xf>
    <xf numFmtId="0" fontId="18" fillId="0" borderId="0" xfId="0" applyFont="1" applyFill="1" applyBorder="1" applyAlignment="1" applyProtection="1">
      <alignment vertical="top"/>
      <protection locked="0"/>
    </xf>
    <xf numFmtId="0" fontId="18" fillId="0" borderId="0" xfId="0" applyFont="1" applyFill="1" applyBorder="1" applyAlignment="1" applyProtection="1">
      <alignment vertical="top" wrapText="1"/>
      <protection locked="0"/>
    </xf>
    <xf numFmtId="0" fontId="20" fillId="0" borderId="0" xfId="0" applyFont="1" applyFill="1" applyBorder="1" applyAlignment="1" applyProtection="1">
      <alignment vertical="top"/>
      <protection locked="0"/>
    </xf>
    <xf numFmtId="0" fontId="18" fillId="0" borderId="0" xfId="0" applyFont="1" applyFill="1" applyBorder="1" applyAlignment="1" applyProtection="1">
      <alignment horizontal="center" vertical="center" wrapText="1"/>
      <protection locked="0"/>
    </xf>
    <xf numFmtId="0" fontId="19" fillId="0" borderId="0" xfId="0" applyFont="1" applyFill="1" applyBorder="1" applyAlignment="1" applyProtection="1">
      <alignment vertical="top"/>
      <protection locked="0"/>
    </xf>
    <xf numFmtId="0" fontId="22" fillId="0" borderId="0" xfId="0" applyFont="1" applyAlignment="1" applyProtection="1">
      <alignment vertical="top"/>
      <protection locked="0"/>
    </xf>
    <xf numFmtId="0" fontId="25" fillId="0" borderId="0" xfId="0" applyFont="1" applyAlignment="1" applyProtection="1">
      <alignment vertical="top"/>
      <protection locked="0"/>
    </xf>
    <xf numFmtId="0" fontId="26" fillId="0" borderId="0" xfId="0" applyFont="1" applyFill="1" applyBorder="1" applyAlignment="1" applyProtection="1">
      <alignment vertical="top"/>
      <protection locked="0"/>
    </xf>
    <xf numFmtId="0" fontId="0" fillId="0" borderId="0" xfId="0" applyAlignment="1">
      <alignment horizontal="left" vertical="center"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2" borderId="0" xfId="0" applyFill="1" applyAlignment="1">
      <alignment horizontal="center"/>
    </xf>
    <xf numFmtId="0" fontId="0" fillId="2" borderId="0" xfId="0" applyFill="1" applyAlignment="1">
      <alignment horizontal="left"/>
    </xf>
    <xf numFmtId="0" fontId="0" fillId="2" borderId="0" xfId="0" applyFill="1"/>
    <xf numFmtId="0" fontId="0" fillId="2" borderId="0" xfId="0" applyFill="1" applyBorder="1" applyAlignment="1">
      <alignment horizontal="center"/>
    </xf>
    <xf numFmtId="0" fontId="23" fillId="2" borderId="0" xfId="0" applyFont="1" applyFill="1" applyBorder="1" applyAlignment="1">
      <alignment horizontal="left" vertical="center" wrapText="1"/>
    </xf>
    <xf numFmtId="0" fontId="9" fillId="2" borderId="0" xfId="0" applyFont="1" applyFill="1" applyBorder="1" applyAlignment="1">
      <alignment horizontal="left" vertical="center" wrapText="1"/>
    </xf>
    <xf numFmtId="0" fontId="24" fillId="2" borderId="0" xfId="0" applyFont="1" applyFill="1" applyBorder="1" applyAlignment="1">
      <alignment horizontal="left" vertical="center" wrapText="1"/>
    </xf>
    <xf numFmtId="0" fontId="0" fillId="2" borderId="0" xfId="0" applyFill="1" applyBorder="1" applyAlignment="1">
      <alignment horizontal="center" wrapText="1"/>
    </xf>
    <xf numFmtId="0" fontId="0" fillId="2" borderId="0" xfId="0" applyFill="1" applyBorder="1" applyAlignment="1">
      <alignment horizontal="left" wrapText="1"/>
    </xf>
    <xf numFmtId="0" fontId="0" fillId="2" borderId="0" xfId="0" applyFill="1" applyAlignment="1"/>
    <xf numFmtId="0" fontId="0" fillId="0" borderId="0" xfId="0" applyAlignment="1"/>
    <xf numFmtId="0" fontId="3" fillId="2" borderId="0" xfId="0" applyFont="1" applyFill="1" applyAlignment="1">
      <alignment horizontal="center" vertical="center" wrapText="1"/>
    </xf>
    <xf numFmtId="0" fontId="3" fillId="2" borderId="0" xfId="0" applyFont="1" applyFill="1" applyAlignment="1">
      <alignment horizontal="center"/>
    </xf>
    <xf numFmtId="0" fontId="23" fillId="2" borderId="23" xfId="0" applyFont="1" applyFill="1" applyBorder="1" applyAlignment="1">
      <alignment horizontal="center"/>
    </xf>
    <xf numFmtId="0" fontId="24" fillId="2" borderId="23" xfId="0" applyFont="1" applyFill="1" applyBorder="1" applyAlignment="1">
      <alignment horizontal="center"/>
    </xf>
    <xf numFmtId="0" fontId="23" fillId="2" borderId="25" xfId="0" applyFont="1" applyFill="1" applyBorder="1" applyAlignment="1">
      <alignment horizontal="left" vertical="center" wrapText="1"/>
    </xf>
    <xf numFmtId="0" fontId="23" fillId="2" borderId="26"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9" fillId="2" borderId="29" xfId="0" applyFont="1" applyFill="1" applyBorder="1" applyAlignment="1">
      <alignment horizontal="left" vertical="center" wrapText="1"/>
    </xf>
    <xf numFmtId="0" fontId="23" fillId="2" borderId="31" xfId="0" applyFont="1" applyFill="1" applyBorder="1" applyAlignment="1">
      <alignment horizontal="left" vertical="center" wrapText="1"/>
    </xf>
    <xf numFmtId="0" fontId="23" fillId="2" borderId="32"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24" fillId="2" borderId="25" xfId="0" applyFont="1" applyFill="1" applyBorder="1" applyAlignment="1">
      <alignment horizontal="left" vertical="center" wrapText="1"/>
    </xf>
    <xf numFmtId="0" fontId="27" fillId="2" borderId="26" xfId="0" applyFont="1" applyFill="1" applyBorder="1" applyAlignment="1">
      <alignment horizontal="left" vertical="center" wrapText="1"/>
    </xf>
    <xf numFmtId="0" fontId="28" fillId="2" borderId="30" xfId="0" applyFont="1" applyFill="1" applyBorder="1" applyAlignment="1">
      <alignment horizontal="center" vertical="top" wrapText="1"/>
    </xf>
    <xf numFmtId="0" fontId="3" fillId="2" borderId="0" xfId="0" applyFont="1" applyFill="1"/>
    <xf numFmtId="0" fontId="21" fillId="3" borderId="0" xfId="0" applyFont="1" applyFill="1" applyBorder="1" applyAlignment="1" applyProtection="1">
      <alignment horizontal="left" vertical="center"/>
      <protection locked="0"/>
    </xf>
    <xf numFmtId="0" fontId="24" fillId="2" borderId="0" xfId="0" applyFont="1" applyFill="1" applyBorder="1" applyAlignment="1">
      <alignment horizontal="center" vertical="center" wrapText="1"/>
    </xf>
    <xf numFmtId="0" fontId="0" fillId="2" borderId="0" xfId="0" applyFill="1" applyBorder="1"/>
    <xf numFmtId="0" fontId="21" fillId="3" borderId="0" xfId="0" applyFont="1" applyFill="1" applyBorder="1" applyAlignment="1" applyProtection="1">
      <alignment vertical="center"/>
      <protection locked="0"/>
    </xf>
    <xf numFmtId="0" fontId="34" fillId="3" borderId="0" xfId="0" applyFont="1" applyFill="1" applyBorder="1" applyAlignment="1" applyProtection="1">
      <protection locked="0"/>
    </xf>
    <xf numFmtId="0" fontId="21" fillId="3" borderId="0" xfId="0" applyFont="1" applyFill="1" applyBorder="1" applyAlignment="1" applyProtection="1">
      <alignment vertical="top"/>
      <protection locked="0"/>
    </xf>
    <xf numFmtId="0" fontId="23" fillId="0" borderId="2" xfId="0" applyFont="1" applyFill="1" applyBorder="1" applyAlignment="1">
      <alignment horizontal="left" vertical="center"/>
    </xf>
    <xf numFmtId="0" fontId="23" fillId="0" borderId="0" xfId="0" applyFont="1" applyFill="1" applyBorder="1" applyAlignment="1">
      <alignment horizontal="left" vertical="center"/>
    </xf>
    <xf numFmtId="0" fontId="9" fillId="0" borderId="22" xfId="0" applyFont="1" applyFill="1" applyBorder="1" applyAlignment="1">
      <alignment horizontal="left" vertical="center"/>
    </xf>
    <xf numFmtId="0" fontId="23" fillId="0" borderId="1" xfId="0" applyFont="1" applyFill="1" applyBorder="1" applyAlignment="1">
      <alignment horizontal="left" vertical="center"/>
    </xf>
    <xf numFmtId="0" fontId="9" fillId="0" borderId="3" xfId="0" applyFont="1" applyFill="1" applyBorder="1" applyAlignment="1">
      <alignment horizontal="left" vertical="center"/>
    </xf>
    <xf numFmtId="0" fontId="24" fillId="0" borderId="2" xfId="0" applyFont="1" applyFill="1" applyBorder="1" applyAlignment="1">
      <alignment horizontal="left" vertical="center"/>
    </xf>
    <xf numFmtId="0" fontId="0" fillId="0" borderId="0" xfId="0" applyAlignment="1">
      <alignment horizontal="left" vertical="center"/>
    </xf>
    <xf numFmtId="0" fontId="4" fillId="2" borderId="0" xfId="0" applyFont="1" applyFill="1" applyAlignment="1">
      <alignment horizontal="left" vertical="top" wrapText="1"/>
    </xf>
    <xf numFmtId="0" fontId="8" fillId="2" borderId="0" xfId="0" applyFont="1" applyFill="1" applyBorder="1"/>
    <xf numFmtId="0" fontId="23" fillId="2" borderId="0" xfId="0" applyFont="1" applyFill="1" applyBorder="1" applyAlignment="1">
      <alignment vertical="center" wrapText="1"/>
    </xf>
    <xf numFmtId="0" fontId="4" fillId="2" borderId="0" xfId="0" applyFont="1" applyFill="1" applyAlignment="1">
      <alignment vertical="top" wrapText="1"/>
    </xf>
    <xf numFmtId="0" fontId="21" fillId="3" borderId="0" xfId="0" applyFont="1" applyFill="1" applyBorder="1" applyAlignment="1" applyProtection="1">
      <alignment horizontal="left" vertical="center"/>
    </xf>
    <xf numFmtId="0" fontId="21" fillId="3" borderId="0" xfId="0" applyFont="1" applyFill="1" applyBorder="1" applyAlignment="1" applyProtection="1">
      <alignment vertical="center"/>
    </xf>
    <xf numFmtId="0" fontId="0" fillId="0" borderId="0" xfId="0" applyProtection="1"/>
    <xf numFmtId="0" fontId="0" fillId="2" borderId="0" xfId="0" applyFill="1" applyBorder="1" applyProtection="1"/>
    <xf numFmtId="0" fontId="0" fillId="2" borderId="0" xfId="0" applyFill="1" applyProtection="1"/>
    <xf numFmtId="0" fontId="3" fillId="2" borderId="0" xfId="0" applyFont="1" applyFill="1" applyAlignment="1" applyProtection="1">
      <alignment horizontal="left" wrapText="1"/>
    </xf>
    <xf numFmtId="0" fontId="0" fillId="2" borderId="0" xfId="0" applyFill="1" applyAlignment="1" applyProtection="1">
      <alignment horizontal="center"/>
    </xf>
    <xf numFmtId="0" fontId="0" fillId="2" borderId="0" xfId="0" applyFill="1" applyAlignment="1" applyProtection="1">
      <alignment horizontal="center" wrapText="1"/>
    </xf>
    <xf numFmtId="0" fontId="0" fillId="2" borderId="0" xfId="0" applyFill="1" applyAlignment="1" applyProtection="1"/>
    <xf numFmtId="0" fontId="23" fillId="2" borderId="0" xfId="0" applyFont="1" applyFill="1" applyBorder="1" applyAlignment="1" applyProtection="1">
      <alignment horizontal="left" vertical="center" wrapText="1"/>
    </xf>
    <xf numFmtId="0" fontId="0" fillId="2" borderId="41" xfId="0" applyFill="1" applyBorder="1" applyAlignment="1" applyProtection="1">
      <alignment horizontal="center"/>
    </xf>
    <xf numFmtId="0" fontId="0" fillId="2" borderId="42" xfId="0" applyFill="1" applyBorder="1" applyAlignment="1" applyProtection="1">
      <alignment horizontal="center"/>
    </xf>
    <xf numFmtId="0" fontId="4" fillId="2" borderId="0" xfId="0" applyFont="1" applyFill="1" applyAlignment="1" applyProtection="1">
      <alignment wrapText="1"/>
    </xf>
    <xf numFmtId="0" fontId="4" fillId="2" borderId="0" xfId="0" applyFont="1" applyFill="1" applyProtection="1"/>
    <xf numFmtId="20" fontId="31" fillId="2" borderId="0" xfId="0" applyNumberFormat="1" applyFont="1" applyFill="1" applyProtection="1"/>
    <xf numFmtId="0" fontId="4" fillId="2" borderId="0" xfId="0" applyFont="1" applyFill="1" applyAlignment="1" applyProtection="1">
      <alignment horizontal="left"/>
    </xf>
    <xf numFmtId="0" fontId="24" fillId="2" borderId="0" xfId="0" applyFont="1" applyFill="1" applyBorder="1" applyAlignment="1" applyProtection="1">
      <alignment horizontal="left" vertical="center" wrapText="1"/>
    </xf>
    <xf numFmtId="0" fontId="31" fillId="2" borderId="0" xfId="0" applyFont="1" applyFill="1" applyProtection="1"/>
    <xf numFmtId="0" fontId="24" fillId="2" borderId="0" xfId="0" applyFont="1" applyFill="1" applyBorder="1" applyAlignment="1" applyProtection="1">
      <alignment horizontal="center" vertical="center" wrapText="1"/>
    </xf>
    <xf numFmtId="0" fontId="0" fillId="2" borderId="5" xfId="0" applyFill="1" applyBorder="1" applyAlignment="1" applyProtection="1">
      <alignment horizontal="center"/>
      <protection locked="0"/>
    </xf>
    <xf numFmtId="0" fontId="0" fillId="2" borderId="36"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39" xfId="0" applyFill="1" applyBorder="1" applyAlignment="1" applyProtection="1">
      <alignment horizontal="center"/>
      <protection locked="0"/>
    </xf>
    <xf numFmtId="0" fontId="0" fillId="2" borderId="41" xfId="0" applyFill="1" applyBorder="1" applyAlignment="1" applyProtection="1">
      <alignment horizontal="center"/>
      <protection locked="0"/>
    </xf>
    <xf numFmtId="0" fontId="0" fillId="2" borderId="42" xfId="0" applyFill="1" applyBorder="1" applyAlignment="1" applyProtection="1">
      <alignment horizontal="center"/>
      <protection locked="0"/>
    </xf>
    <xf numFmtId="0" fontId="34" fillId="3" borderId="0" xfId="0" applyFont="1" applyFill="1" applyBorder="1" applyAlignment="1" applyProtection="1"/>
    <xf numFmtId="0" fontId="21" fillId="3" borderId="0" xfId="0" applyFont="1" applyFill="1" applyBorder="1" applyAlignment="1" applyProtection="1">
      <alignment vertical="top"/>
    </xf>
    <xf numFmtId="0" fontId="7" fillId="0" borderId="9" xfId="0" applyFont="1" applyFill="1" applyBorder="1" applyAlignment="1" applyProtection="1">
      <alignment horizontal="left" vertical="top" wrapText="1"/>
    </xf>
    <xf numFmtId="0" fontId="7" fillId="0" borderId="6" xfId="0" applyFont="1" applyFill="1" applyBorder="1" applyAlignment="1" applyProtection="1">
      <alignment horizontal="left" vertical="top" wrapText="1"/>
    </xf>
    <xf numFmtId="0" fontId="7" fillId="0" borderId="8" xfId="0" applyFont="1" applyFill="1" applyBorder="1" applyAlignment="1" applyProtection="1">
      <alignment horizontal="left" vertical="top" wrapText="1"/>
    </xf>
    <xf numFmtId="0" fontId="7" fillId="0" borderId="7" xfId="0" applyFont="1" applyFill="1" applyBorder="1" applyAlignment="1" applyProtection="1">
      <alignment horizontal="left" vertical="top" wrapText="1"/>
    </xf>
    <xf numFmtId="0" fontId="7" fillId="0" borderId="10" xfId="0" applyFont="1" applyFill="1" applyBorder="1" applyAlignment="1" applyProtection="1">
      <alignment horizontal="left" vertical="top" wrapText="1"/>
    </xf>
    <xf numFmtId="0" fontId="5" fillId="0" borderId="9" xfId="0" applyFont="1" applyFill="1" applyBorder="1" applyAlignment="1" applyProtection="1">
      <alignment vertical="center" wrapText="1"/>
    </xf>
    <xf numFmtId="0" fontId="5" fillId="0" borderId="6" xfId="0" applyFont="1" applyFill="1" applyBorder="1" applyAlignment="1" applyProtection="1">
      <alignment vertical="center" wrapText="1"/>
    </xf>
    <xf numFmtId="0" fontId="5" fillId="0" borderId="8" xfId="0" applyFont="1" applyFill="1" applyBorder="1" applyAlignment="1" applyProtection="1">
      <alignment vertical="center" wrapText="1"/>
    </xf>
    <xf numFmtId="0" fontId="5" fillId="0" borderId="7" xfId="0" applyFont="1" applyFill="1" applyBorder="1" applyAlignment="1" applyProtection="1">
      <alignment vertical="center" wrapText="1"/>
    </xf>
    <xf numFmtId="0" fontId="5" fillId="0" borderId="10" xfId="0" applyFont="1" applyFill="1" applyBorder="1" applyAlignment="1" applyProtection="1">
      <alignment vertical="center" wrapText="1"/>
    </xf>
    <xf numFmtId="0" fontId="5" fillId="0" borderId="9"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5" fillId="0" borderId="6" xfId="0" applyFont="1" applyFill="1" applyBorder="1" applyAlignment="1" applyProtection="1">
      <alignment vertical="top" wrapText="1"/>
    </xf>
    <xf numFmtId="0" fontId="5" fillId="0" borderId="8" xfId="0" applyFont="1" applyFill="1" applyBorder="1" applyAlignment="1" applyProtection="1">
      <alignment horizontal="left" vertical="top" wrapText="1"/>
    </xf>
    <xf numFmtId="0" fontId="5" fillId="0" borderId="8" xfId="0" applyFont="1" applyFill="1" applyBorder="1" applyAlignment="1" applyProtection="1">
      <alignment vertical="top" wrapText="1"/>
    </xf>
    <xf numFmtId="0" fontId="5" fillId="0" borderId="7" xfId="0" applyFont="1" applyFill="1" applyBorder="1" applyAlignment="1" applyProtection="1">
      <alignment horizontal="left" vertical="top" wrapText="1"/>
    </xf>
    <xf numFmtId="0" fontId="5" fillId="0" borderId="7" xfId="0" applyFont="1" applyFill="1" applyBorder="1" applyAlignment="1" applyProtection="1">
      <alignment vertical="top" wrapText="1"/>
    </xf>
    <xf numFmtId="0" fontId="5" fillId="0" borderId="10" xfId="0" applyFont="1" applyFill="1" applyBorder="1" applyAlignment="1" applyProtection="1">
      <alignment horizontal="left" vertical="top" wrapText="1"/>
    </xf>
    <xf numFmtId="0" fontId="5" fillId="0" borderId="10" xfId="0" applyFont="1" applyFill="1" applyBorder="1" applyAlignment="1" applyProtection="1">
      <alignment vertical="top" wrapText="1"/>
    </xf>
    <xf numFmtId="0" fontId="18" fillId="0" borderId="0" xfId="0" applyFont="1" applyFill="1" applyBorder="1" applyAlignment="1" applyProtection="1">
      <alignment horizontal="center" vertical="top" wrapText="1"/>
    </xf>
    <xf numFmtId="0" fontId="18" fillId="0" borderId="0" xfId="0" applyFont="1" applyFill="1" applyBorder="1" applyAlignment="1" applyProtection="1">
      <alignment vertical="top" wrapText="1"/>
    </xf>
    <xf numFmtId="0" fontId="18" fillId="0" borderId="0" xfId="0" applyFont="1" applyFill="1" applyBorder="1" applyAlignment="1" applyProtection="1">
      <alignment horizontal="left" vertical="top" wrapText="1"/>
    </xf>
    <xf numFmtId="0" fontId="18" fillId="0" borderId="0" xfId="0" applyFont="1" applyFill="1" applyBorder="1" applyAlignment="1" applyProtection="1">
      <alignment vertical="center"/>
    </xf>
    <xf numFmtId="0" fontId="18" fillId="0" borderId="0" xfId="0" applyFont="1" applyFill="1" applyBorder="1" applyAlignment="1" applyProtection="1">
      <alignment vertical="center" wrapText="1"/>
    </xf>
    <xf numFmtId="0" fontId="15" fillId="0" borderId="12" xfId="0" applyFont="1" applyFill="1" applyBorder="1" applyAlignment="1" applyProtection="1">
      <alignment horizontal="center" vertical="top" wrapText="1"/>
    </xf>
    <xf numFmtId="0" fontId="15" fillId="0" borderId="14" xfId="0" applyFont="1" applyFill="1" applyBorder="1" applyAlignment="1" applyProtection="1">
      <alignment horizontal="center" vertical="top" wrapText="1"/>
    </xf>
    <xf numFmtId="0" fontId="16" fillId="0" borderId="11" xfId="0" applyFont="1" applyFill="1" applyBorder="1" applyAlignment="1" applyProtection="1">
      <alignment horizontal="center" vertical="top" wrapText="1"/>
    </xf>
    <xf numFmtId="0" fontId="46" fillId="0" borderId="19" xfId="0" applyFont="1" applyFill="1" applyBorder="1" applyAlignment="1" applyProtection="1">
      <alignment horizontal="center" vertical="center" wrapText="1"/>
    </xf>
    <xf numFmtId="0" fontId="46" fillId="0" borderId="20" xfId="0" applyFont="1" applyFill="1" applyBorder="1" applyAlignment="1" applyProtection="1">
      <alignment horizontal="center" vertical="center" wrapText="1"/>
    </xf>
    <xf numFmtId="0" fontId="46" fillId="0" borderId="20" xfId="0" applyFont="1" applyFill="1" applyBorder="1" applyAlignment="1" applyProtection="1">
      <alignment horizontal="left" vertical="center" wrapText="1"/>
    </xf>
    <xf numFmtId="0" fontId="46" fillId="0" borderId="21" xfId="0" applyFont="1" applyFill="1" applyBorder="1" applyAlignment="1" applyProtection="1">
      <alignment horizontal="center" vertical="center" wrapText="1"/>
    </xf>
    <xf numFmtId="0" fontId="42" fillId="0" borderId="0" xfId="0" applyFont="1" applyFill="1" applyBorder="1" applyAlignment="1" applyProtection="1">
      <alignment vertical="center"/>
      <protection locked="0"/>
    </xf>
    <xf numFmtId="0" fontId="42" fillId="0" borderId="0" xfId="0" applyFont="1" applyFill="1" applyBorder="1" applyAlignment="1" applyProtection="1">
      <alignment vertical="top"/>
      <protection locked="0"/>
    </xf>
    <xf numFmtId="0" fontId="0" fillId="0" borderId="0" xfId="0" applyFont="1"/>
    <xf numFmtId="0" fontId="10" fillId="2" borderId="40" xfId="0" applyFont="1" applyFill="1" applyBorder="1" applyAlignment="1" applyProtection="1">
      <alignment vertical="center" wrapText="1"/>
    </xf>
    <xf numFmtId="0" fontId="28" fillId="2" borderId="35" xfId="0" applyFont="1" applyFill="1" applyBorder="1" applyAlignment="1" applyProtection="1">
      <alignment vertical="center" wrapText="1"/>
    </xf>
    <xf numFmtId="0" fontId="28" fillId="2" borderId="37" xfId="0" applyFont="1" applyFill="1" applyBorder="1" applyAlignment="1" applyProtection="1">
      <alignment vertical="center" wrapText="1"/>
    </xf>
    <xf numFmtId="0" fontId="30" fillId="2" borderId="40" xfId="0" applyFont="1" applyFill="1" applyBorder="1" applyAlignment="1" applyProtection="1">
      <alignment vertical="center" wrapText="1"/>
    </xf>
    <xf numFmtId="0" fontId="29" fillId="2" borderId="35" xfId="0" applyFont="1" applyFill="1" applyBorder="1" applyAlignment="1" applyProtection="1">
      <alignment vertical="center" wrapText="1"/>
    </xf>
    <xf numFmtId="0" fontId="29" fillId="2" borderId="37" xfId="0" applyFont="1" applyFill="1" applyBorder="1" applyAlignment="1" applyProtection="1">
      <alignment vertical="center" wrapText="1"/>
    </xf>
    <xf numFmtId="0" fontId="0" fillId="0" borderId="0" xfId="0" applyFont="1" applyAlignment="1">
      <alignment horizontal="center"/>
    </xf>
    <xf numFmtId="0" fontId="0" fillId="0" borderId="0" xfId="0" applyAlignment="1">
      <alignment horizontal="left" wrapText="1"/>
    </xf>
    <xf numFmtId="0" fontId="21" fillId="3" borderId="0" xfId="0" applyFont="1" applyFill="1" applyBorder="1" applyAlignment="1" applyProtection="1">
      <alignment horizontal="center" vertical="top"/>
      <protection locked="0"/>
    </xf>
    <xf numFmtId="0" fontId="3" fillId="2" borderId="0" xfId="0" applyFont="1" applyFill="1" applyAlignment="1">
      <alignment horizontal="center" vertical="center" wrapText="1"/>
    </xf>
    <xf numFmtId="0" fontId="3" fillId="2" borderId="0" xfId="0" applyFont="1" applyFill="1" applyAlignment="1">
      <alignment horizontal="center"/>
    </xf>
    <xf numFmtId="0" fontId="0" fillId="2" borderId="0" xfId="0" applyFill="1" applyAlignment="1">
      <alignment horizontal="center" vertical="top" wrapText="1"/>
    </xf>
    <xf numFmtId="0" fontId="0" fillId="2" borderId="0" xfId="0" applyFill="1" applyBorder="1" applyAlignment="1">
      <alignment horizontal="center" vertical="top" wrapText="1"/>
    </xf>
    <xf numFmtId="0" fontId="23" fillId="2" borderId="31" xfId="0" applyFont="1" applyFill="1" applyBorder="1" applyAlignment="1">
      <alignment horizontal="center" vertical="top" wrapText="1"/>
    </xf>
    <xf numFmtId="0" fontId="23" fillId="2" borderId="32" xfId="0" applyFont="1" applyFill="1" applyBorder="1" applyAlignment="1">
      <alignment horizontal="center" vertical="top" wrapText="1"/>
    </xf>
    <xf numFmtId="0" fontId="0" fillId="0" borderId="0" xfId="0" applyAlignment="1">
      <alignment horizontal="center" vertical="top" wrapText="1"/>
    </xf>
    <xf numFmtId="0" fontId="50" fillId="2" borderId="23" xfId="0" applyFont="1" applyFill="1" applyBorder="1" applyAlignment="1">
      <alignment horizontal="center"/>
    </xf>
    <xf numFmtId="0" fontId="4" fillId="0" borderId="0" xfId="0" applyFont="1" applyAlignment="1">
      <alignment vertical="center"/>
    </xf>
    <xf numFmtId="0" fontId="4" fillId="5" borderId="0" xfId="0" applyNumberFormat="1" applyFont="1" applyFill="1" applyAlignment="1" applyProtection="1">
      <alignment horizontal="left"/>
    </xf>
    <xf numFmtId="0" fontId="3" fillId="2" borderId="0" xfId="0" applyFont="1" applyFill="1" applyAlignment="1">
      <alignment horizontal="center"/>
    </xf>
    <xf numFmtId="0" fontId="44" fillId="0" borderId="10" xfId="0" applyFont="1" applyFill="1" applyBorder="1" applyAlignment="1" applyProtection="1">
      <alignment vertical="top" wrapText="1"/>
    </xf>
    <xf numFmtId="0" fontId="44" fillId="0" borderId="6" xfId="0" applyFont="1" applyFill="1" applyBorder="1" applyAlignment="1" applyProtection="1">
      <alignment vertical="top" wrapText="1"/>
    </xf>
    <xf numFmtId="0" fontId="51" fillId="0" borderId="7" xfId="0" applyFont="1" applyFill="1" applyBorder="1" applyAlignment="1" applyProtection="1">
      <alignment vertical="center" wrapText="1"/>
    </xf>
    <xf numFmtId="0" fontId="51" fillId="0" borderId="6" xfId="0" applyFont="1" applyFill="1" applyBorder="1" applyAlignment="1" applyProtection="1">
      <alignment vertical="center" wrapText="1"/>
    </xf>
    <xf numFmtId="0" fontId="51" fillId="0" borderId="8" xfId="0" applyFont="1" applyFill="1" applyBorder="1" applyAlignment="1" applyProtection="1">
      <alignment vertical="center" wrapText="1"/>
    </xf>
    <xf numFmtId="0" fontId="51" fillId="0" borderId="10" xfId="0" applyFont="1" applyFill="1" applyBorder="1" applyAlignment="1" applyProtection="1">
      <alignment vertical="center" wrapText="1"/>
    </xf>
    <xf numFmtId="0" fontId="51" fillId="0" borderId="9" xfId="0" applyFont="1" applyFill="1" applyBorder="1" applyAlignment="1" applyProtection="1">
      <alignment vertical="center" wrapText="1"/>
    </xf>
    <xf numFmtId="0" fontId="51" fillId="0" borderId="9" xfId="0" applyFont="1" applyFill="1" applyBorder="1" applyAlignment="1" applyProtection="1">
      <alignment vertical="top" wrapText="1"/>
    </xf>
    <xf numFmtId="0" fontId="51" fillId="0" borderId="6" xfId="0" applyFont="1" applyFill="1" applyBorder="1" applyAlignment="1" applyProtection="1">
      <alignment vertical="top" wrapText="1"/>
    </xf>
    <xf numFmtId="0" fontId="51" fillId="0" borderId="8" xfId="0" applyFont="1" applyFill="1" applyBorder="1" applyAlignment="1" applyProtection="1">
      <alignment vertical="top" wrapText="1"/>
    </xf>
    <xf numFmtId="0" fontId="51" fillId="0" borderId="7" xfId="0" applyFont="1" applyFill="1" applyBorder="1" applyAlignment="1" applyProtection="1">
      <alignment vertical="top" wrapText="1"/>
    </xf>
    <xf numFmtId="0" fontId="51" fillId="0" borderId="12" xfId="0" applyFont="1" applyFill="1" applyBorder="1" applyAlignment="1" applyProtection="1">
      <alignment vertical="top" wrapText="1"/>
    </xf>
    <xf numFmtId="0" fontId="51" fillId="0" borderId="10" xfId="0" applyFont="1" applyFill="1" applyBorder="1" applyAlignment="1" applyProtection="1">
      <alignment vertical="top" wrapText="1"/>
    </xf>
    <xf numFmtId="0" fontId="53" fillId="0" borderId="9" xfId="0" applyFont="1" applyFill="1" applyBorder="1" applyAlignment="1" applyProtection="1">
      <alignment vertical="top" wrapText="1"/>
    </xf>
    <xf numFmtId="0" fontId="53" fillId="0" borderId="6" xfId="0" applyFont="1" applyFill="1" applyBorder="1" applyAlignment="1" applyProtection="1">
      <alignment vertical="top" wrapText="1"/>
    </xf>
    <xf numFmtId="0" fontId="53" fillId="0" borderId="8" xfId="0" applyFont="1" applyFill="1" applyBorder="1" applyAlignment="1" applyProtection="1">
      <alignment vertical="top" wrapText="1"/>
    </xf>
    <xf numFmtId="0" fontId="53" fillId="0" borderId="7" xfId="0" applyFont="1" applyFill="1" applyBorder="1" applyAlignment="1" applyProtection="1">
      <alignment vertical="top" wrapText="1"/>
    </xf>
    <xf numFmtId="0" fontId="54" fillId="0" borderId="6" xfId="0" applyFont="1" applyFill="1" applyBorder="1" applyAlignment="1" applyProtection="1">
      <alignment vertical="top" wrapText="1"/>
    </xf>
    <xf numFmtId="0" fontId="53" fillId="0" borderId="10" xfId="0" applyFont="1" applyFill="1" applyBorder="1" applyAlignment="1" applyProtection="1">
      <alignment vertical="top" wrapText="1"/>
    </xf>
    <xf numFmtId="0" fontId="57" fillId="2" borderId="0" xfId="0" applyFont="1" applyFill="1" applyAlignment="1">
      <alignment horizontal="center"/>
    </xf>
    <xf numFmtId="0" fontId="34" fillId="3" borderId="0" xfId="0" applyFont="1" applyFill="1" applyBorder="1" applyAlignment="1" applyProtection="1">
      <alignment horizontal="center"/>
      <protection locked="0"/>
    </xf>
    <xf numFmtId="0" fontId="21" fillId="3" borderId="0" xfId="0" applyFont="1" applyFill="1" applyBorder="1" applyAlignment="1" applyProtection="1">
      <alignment horizontal="center" vertical="top"/>
      <protection locked="0"/>
    </xf>
    <xf numFmtId="0" fontId="41" fillId="2" borderId="0" xfId="0" applyFont="1" applyFill="1" applyAlignment="1">
      <alignment horizontal="left" vertical="top" wrapText="1"/>
    </xf>
    <xf numFmtId="0" fontId="1" fillId="2" borderId="0" xfId="1103" applyFill="1" applyAlignment="1">
      <alignment horizontal="center" wrapText="1"/>
    </xf>
    <xf numFmtId="0" fontId="41" fillId="2" borderId="0" xfId="0" applyFont="1" applyFill="1" applyAlignment="1">
      <alignment horizontal="left" wrapText="1"/>
    </xf>
    <xf numFmtId="0" fontId="41" fillId="2" borderId="0" xfId="0" applyFont="1" applyFill="1" applyAlignment="1">
      <alignment wrapText="1"/>
    </xf>
    <xf numFmtId="0" fontId="0" fillId="2" borderId="0" xfId="0" applyFill="1" applyAlignment="1">
      <alignment horizontal="center" wrapText="1"/>
    </xf>
    <xf numFmtId="0" fontId="36" fillId="2" borderId="0" xfId="0" applyFont="1" applyFill="1" applyAlignment="1">
      <alignment horizontal="left" vertical="top" wrapText="1"/>
    </xf>
    <xf numFmtId="0" fontId="8" fillId="2" borderId="0" xfId="0" applyFont="1" applyFill="1" applyAlignment="1" applyProtection="1">
      <alignment horizontal="left" wrapText="1"/>
    </xf>
    <xf numFmtId="0" fontId="36" fillId="2" borderId="0" xfId="0" applyFont="1" applyFill="1" applyAlignment="1" applyProtection="1">
      <alignment horizontal="left" vertical="top" wrapText="1"/>
    </xf>
    <xf numFmtId="0" fontId="34" fillId="3" borderId="0" xfId="0" applyFont="1" applyFill="1" applyBorder="1" applyAlignment="1" applyProtection="1">
      <alignment horizontal="center"/>
    </xf>
    <xf numFmtId="0" fontId="21" fillId="3" borderId="0" xfId="0" applyFont="1" applyFill="1" applyBorder="1" applyAlignment="1" applyProtection="1">
      <alignment horizontal="center" vertical="top"/>
    </xf>
    <xf numFmtId="0" fontId="4" fillId="2" borderId="0" xfId="0" applyFont="1" applyFill="1" applyAlignment="1" applyProtection="1">
      <alignment horizontal="left" vertical="top" wrapText="1"/>
    </xf>
    <xf numFmtId="0" fontId="16" fillId="0" borderId="48" xfId="0" applyFont="1" applyFill="1" applyBorder="1" applyAlignment="1" applyProtection="1">
      <alignment horizontal="center" vertical="top" wrapText="1"/>
    </xf>
    <xf numFmtId="0" fontId="16" fillId="0" borderId="43" xfId="0" applyFont="1" applyFill="1" applyBorder="1" applyAlignment="1" applyProtection="1">
      <alignment horizontal="center" vertical="top" wrapText="1"/>
    </xf>
    <xf numFmtId="0" fontId="16" fillId="0" borderId="49" xfId="0" applyFont="1" applyFill="1" applyBorder="1" applyAlignment="1" applyProtection="1">
      <alignment horizontal="center" vertical="top" wrapText="1"/>
    </xf>
    <xf numFmtId="0" fontId="16" fillId="0" borderId="13" xfId="0" applyFont="1" applyFill="1" applyBorder="1" applyAlignment="1" applyProtection="1">
      <alignment horizontal="center" vertical="top" wrapText="1"/>
    </xf>
    <xf numFmtId="0" fontId="16" fillId="0" borderId="12" xfId="0" applyFont="1" applyFill="1" applyBorder="1" applyAlignment="1" applyProtection="1">
      <alignment horizontal="center" vertical="top" wrapText="1"/>
    </xf>
    <xf numFmtId="0" fontId="16" fillId="0" borderId="14" xfId="0" applyFont="1" applyFill="1" applyBorder="1" applyAlignment="1" applyProtection="1">
      <alignment horizontal="center" vertical="top" wrapText="1"/>
    </xf>
    <xf numFmtId="0" fontId="7" fillId="0" borderId="13"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52"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7" fillId="0" borderId="55" xfId="0" applyFont="1" applyFill="1" applyBorder="1" applyAlignment="1" applyProtection="1">
      <alignment horizontal="center" vertical="center" wrapText="1"/>
    </xf>
    <xf numFmtId="0" fontId="15" fillId="0" borderId="50" xfId="0" applyFont="1" applyFill="1" applyBorder="1" applyAlignment="1" applyProtection="1">
      <alignment horizontal="center" vertical="top" wrapText="1"/>
    </xf>
    <xf numFmtId="0" fontId="15" fillId="0" borderId="43" xfId="0" applyFont="1" applyFill="1" applyBorder="1" applyAlignment="1" applyProtection="1">
      <alignment horizontal="center" vertical="top" wrapText="1"/>
    </xf>
    <xf numFmtId="0" fontId="15" fillId="0" borderId="51" xfId="0" applyFont="1" applyFill="1" applyBorder="1" applyAlignment="1" applyProtection="1">
      <alignment horizontal="center" vertical="top" wrapText="1"/>
    </xf>
    <xf numFmtId="0" fontId="16" fillId="0" borderId="11" xfId="0" applyFont="1" applyFill="1" applyBorder="1" applyAlignment="1" applyProtection="1">
      <alignment horizontal="center" vertical="top" wrapText="1"/>
    </xf>
    <xf numFmtId="0" fontId="16" fillId="0" borderId="15" xfId="0" applyFont="1" applyFill="1" applyBorder="1" applyAlignment="1" applyProtection="1">
      <alignment horizontal="center" vertical="top" wrapText="1"/>
    </xf>
    <xf numFmtId="0" fontId="45" fillId="0" borderId="11" xfId="0" applyFont="1" applyFill="1" applyBorder="1" applyAlignment="1" applyProtection="1">
      <alignment horizontal="center" vertical="top" wrapText="1"/>
    </xf>
    <xf numFmtId="0" fontId="45" fillId="0" borderId="12" xfId="0" applyFont="1" applyFill="1" applyBorder="1" applyAlignment="1" applyProtection="1">
      <alignment horizontal="center" vertical="top" wrapText="1"/>
    </xf>
    <xf numFmtId="0" fontId="45" fillId="0" borderId="15" xfId="0" applyFont="1" applyFill="1" applyBorder="1" applyAlignment="1" applyProtection="1">
      <alignment horizontal="center" vertical="top" wrapText="1"/>
    </xf>
    <xf numFmtId="0" fontId="7" fillId="0" borderId="11"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54" xfId="0" applyFont="1" applyFill="1" applyBorder="1" applyAlignment="1" applyProtection="1">
      <alignment horizontal="center" vertical="center" wrapText="1"/>
    </xf>
    <xf numFmtId="0" fontId="7" fillId="0" borderId="53" xfId="0" applyFont="1" applyFill="1" applyBorder="1" applyAlignment="1" applyProtection="1">
      <alignment horizontal="center" vertical="center" wrapText="1"/>
    </xf>
    <xf numFmtId="0" fontId="44" fillId="0" borderId="13" xfId="0" applyFont="1" applyFill="1" applyBorder="1" applyAlignment="1" applyProtection="1">
      <alignment horizontal="left" vertical="top" wrapText="1"/>
    </xf>
    <xf numFmtId="0" fontId="44" fillId="0" borderId="12" xfId="0" applyFont="1" applyFill="1" applyBorder="1" applyAlignment="1" applyProtection="1">
      <alignment horizontal="left" vertical="top" wrapText="1"/>
    </xf>
    <xf numFmtId="0" fontId="44" fillId="0" borderId="14" xfId="0" applyFont="1" applyFill="1" applyBorder="1" applyAlignment="1" applyProtection="1">
      <alignment horizontal="left" vertical="top" wrapText="1"/>
    </xf>
    <xf numFmtId="0" fontId="44" fillId="0" borderId="11" xfId="0" applyFont="1" applyFill="1" applyBorder="1" applyAlignment="1" applyProtection="1">
      <alignment horizontal="left" vertical="top" wrapText="1"/>
    </xf>
    <xf numFmtId="0" fontId="44" fillId="0" borderId="15" xfId="0" applyFont="1" applyFill="1" applyBorder="1" applyAlignment="1" applyProtection="1">
      <alignment horizontal="left" vertical="top" wrapText="1"/>
    </xf>
    <xf numFmtId="0" fontId="39" fillId="0" borderId="11" xfId="0" applyFont="1" applyFill="1" applyBorder="1" applyAlignment="1" applyProtection="1">
      <alignment horizontal="center" vertical="center" wrapText="1"/>
    </xf>
    <xf numFmtId="0" fontId="39" fillId="0" borderId="12" xfId="0" applyFont="1" applyFill="1" applyBorder="1" applyAlignment="1" applyProtection="1">
      <alignment horizontal="center" vertical="center" wrapText="1"/>
    </xf>
    <xf numFmtId="0" fontId="39" fillId="0" borderId="15" xfId="0" applyFont="1" applyFill="1" applyBorder="1" applyAlignment="1" applyProtection="1">
      <alignment horizontal="center" vertical="center" wrapText="1"/>
    </xf>
    <xf numFmtId="0" fontId="39" fillId="0" borderId="13" xfId="0" applyFont="1" applyFill="1" applyBorder="1" applyAlignment="1" applyProtection="1">
      <alignment horizontal="center" vertical="center" wrapText="1"/>
    </xf>
    <xf numFmtId="0" fontId="39" fillId="0" borderId="14" xfId="0" applyFont="1" applyFill="1" applyBorder="1" applyAlignment="1" applyProtection="1">
      <alignment horizontal="center" vertical="center" wrapText="1"/>
    </xf>
    <xf numFmtId="0" fontId="15" fillId="0" borderId="49" xfId="0" applyFont="1" applyFill="1" applyBorder="1" applyAlignment="1" applyProtection="1">
      <alignment horizontal="center" vertical="top" wrapText="1"/>
    </xf>
    <xf numFmtId="0" fontId="5" fillId="0" borderId="11"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wrapText="1"/>
    </xf>
    <xf numFmtId="0" fontId="5" fillId="0" borderId="54" xfId="0" applyFont="1" applyFill="1" applyBorder="1" applyAlignment="1" applyProtection="1">
      <alignment horizontal="center" vertical="center" wrapText="1"/>
    </xf>
    <xf numFmtId="0" fontId="5" fillId="0" borderId="44" xfId="0" applyFont="1" applyFill="1" applyBorder="1" applyAlignment="1" applyProtection="1">
      <alignment horizontal="center" vertical="center" wrapText="1"/>
    </xf>
    <xf numFmtId="0" fontId="5" fillId="0" borderId="55" xfId="0"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wrapText="1"/>
    </xf>
    <xf numFmtId="0" fontId="5" fillId="0" borderId="53" xfId="0" applyFont="1" applyFill="1" applyBorder="1" applyAlignment="1" applyProtection="1">
      <alignment horizontal="center" vertical="center" wrapText="1"/>
    </xf>
    <xf numFmtId="0" fontId="42" fillId="0" borderId="11" xfId="0" applyFont="1" applyFill="1" applyBorder="1" applyAlignment="1" applyProtection="1">
      <alignment horizontal="left" vertical="top" wrapText="1"/>
    </xf>
    <xf numFmtId="0" fontId="42" fillId="0" borderId="12" xfId="0" applyFont="1" applyFill="1" applyBorder="1" applyAlignment="1" applyProtection="1">
      <alignment horizontal="left" vertical="top" wrapText="1"/>
    </xf>
    <xf numFmtId="0" fontId="42" fillId="0" borderId="15" xfId="0" applyFont="1" applyFill="1" applyBorder="1" applyAlignment="1" applyProtection="1">
      <alignment horizontal="left" vertical="top" wrapText="1"/>
    </xf>
    <xf numFmtId="0" fontId="40" fillId="0" borderId="11"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14" xfId="0" applyFont="1" applyFill="1" applyBorder="1" applyAlignment="1" applyProtection="1">
      <alignment horizontal="center" vertical="center"/>
    </xf>
    <xf numFmtId="0" fontId="40" fillId="0" borderId="15" xfId="0" applyFont="1" applyFill="1" applyBorder="1" applyAlignment="1" applyProtection="1">
      <alignment horizontal="center" vertical="center"/>
    </xf>
    <xf numFmtId="0" fontId="45" fillId="0" borderId="14" xfId="0" applyFont="1" applyFill="1" applyBorder="1" applyAlignment="1" applyProtection="1">
      <alignment horizontal="center" vertical="top" wrapText="1"/>
    </xf>
    <xf numFmtId="0" fontId="45" fillId="0" borderId="13" xfId="0" applyFont="1" applyFill="1" applyBorder="1" applyAlignment="1" applyProtection="1">
      <alignment horizontal="center" vertical="top" wrapText="1"/>
    </xf>
    <xf numFmtId="0" fontId="5" fillId="0" borderId="13" xfId="0" applyFont="1" applyFill="1" applyBorder="1" applyAlignment="1" applyProtection="1">
      <alignment horizontal="center" vertical="center" wrapText="1"/>
    </xf>
    <xf numFmtId="0" fontId="5" fillId="0" borderId="52" xfId="0" applyFont="1" applyFill="1" applyBorder="1" applyAlignment="1" applyProtection="1">
      <alignment horizontal="center" vertical="center" wrapText="1"/>
    </xf>
    <xf numFmtId="0" fontId="40" fillId="0" borderId="13" xfId="0" applyFont="1" applyFill="1" applyBorder="1" applyAlignment="1" applyProtection="1">
      <alignment horizontal="center" vertical="center"/>
    </xf>
    <xf numFmtId="0" fontId="42" fillId="0" borderId="14" xfId="0" applyFont="1" applyFill="1" applyBorder="1" applyAlignment="1" applyProtection="1">
      <alignment horizontal="left" vertical="top" wrapText="1"/>
    </xf>
    <xf numFmtId="0" fontId="15" fillId="0" borderId="48" xfId="0" applyFont="1" applyFill="1" applyBorder="1" applyAlignment="1" applyProtection="1">
      <alignment horizontal="center" vertical="top" wrapText="1"/>
    </xf>
    <xf numFmtId="0" fontId="15" fillId="0" borderId="13" xfId="0" applyFont="1" applyFill="1" applyBorder="1" applyAlignment="1" applyProtection="1">
      <alignment horizontal="center" vertical="top" wrapText="1"/>
    </xf>
    <xf numFmtId="0" fontId="15" fillId="0" borderId="12" xfId="0" applyFont="1" applyFill="1" applyBorder="1" applyAlignment="1" applyProtection="1">
      <alignment horizontal="center" vertical="top" wrapText="1"/>
    </xf>
    <xf numFmtId="0" fontId="15" fillId="0" borderId="15" xfId="0" applyFont="1" applyFill="1" applyBorder="1" applyAlignment="1" applyProtection="1">
      <alignment horizontal="center" vertical="top" wrapText="1"/>
    </xf>
    <xf numFmtId="0" fontId="43" fillId="0" borderId="13" xfId="0" applyFont="1" applyFill="1" applyBorder="1" applyAlignment="1" applyProtection="1">
      <alignment horizontal="left" vertical="top" wrapText="1"/>
    </xf>
    <xf numFmtId="0" fontId="43" fillId="0" borderId="12" xfId="0" applyFont="1" applyFill="1" applyBorder="1" applyAlignment="1" applyProtection="1">
      <alignment horizontal="left" vertical="top" wrapText="1"/>
    </xf>
    <xf numFmtId="0" fontId="43" fillId="0" borderId="15" xfId="0" applyFont="1" applyFill="1" applyBorder="1" applyAlignment="1" applyProtection="1">
      <alignment horizontal="left" vertical="top" wrapText="1"/>
    </xf>
    <xf numFmtId="0" fontId="42" fillId="0" borderId="13" xfId="0" applyFont="1" applyFill="1" applyBorder="1" applyAlignment="1" applyProtection="1">
      <alignment horizontal="left" vertical="top" wrapText="1"/>
    </xf>
    <xf numFmtId="0" fontId="16" fillId="0" borderId="13" xfId="0" applyFont="1" applyFill="1" applyBorder="1" applyAlignment="1" applyProtection="1">
      <alignment horizontal="center" vertical="top"/>
    </xf>
    <xf numFmtId="0" fontId="16" fillId="0" borderId="12" xfId="0" applyFont="1" applyFill="1" applyBorder="1" applyAlignment="1" applyProtection="1">
      <alignment horizontal="center" vertical="top"/>
    </xf>
    <xf numFmtId="0" fontId="16" fillId="0" borderId="14" xfId="0" applyFont="1" applyFill="1" applyBorder="1" applyAlignment="1" applyProtection="1">
      <alignment horizontal="center" vertical="top"/>
    </xf>
    <xf numFmtId="0" fontId="47" fillId="0" borderId="48" xfId="0" applyFont="1" applyFill="1" applyBorder="1" applyAlignment="1" applyProtection="1">
      <alignment horizontal="center" vertical="top" wrapText="1"/>
    </xf>
    <xf numFmtId="0" fontId="47" fillId="0" borderId="43" xfId="0" applyFont="1" applyFill="1" applyBorder="1" applyAlignment="1" applyProtection="1">
      <alignment horizontal="center" vertical="top" wrapText="1"/>
    </xf>
    <xf numFmtId="0" fontId="47" fillId="0" borderId="49" xfId="0" applyFont="1" applyFill="1" applyBorder="1" applyAlignment="1" applyProtection="1">
      <alignment horizontal="center" vertical="top" wrapText="1"/>
    </xf>
    <xf numFmtId="0" fontId="16" fillId="0" borderId="51" xfId="0" applyFont="1" applyFill="1" applyBorder="1" applyAlignment="1" applyProtection="1">
      <alignment horizontal="center" vertical="top" wrapText="1"/>
    </xf>
    <xf numFmtId="0" fontId="14" fillId="0" borderId="50" xfId="0" applyFont="1" applyFill="1" applyBorder="1" applyAlignment="1" applyProtection="1">
      <alignment horizontal="center" vertical="top" wrapText="1"/>
    </xf>
    <xf numFmtId="0" fontId="14" fillId="0" borderId="43" xfId="0" applyFont="1" applyFill="1" applyBorder="1" applyAlignment="1" applyProtection="1">
      <alignment horizontal="center" vertical="top" wrapText="1"/>
    </xf>
    <xf numFmtId="0" fontId="14" fillId="0" borderId="51" xfId="0" applyFont="1" applyFill="1" applyBorder="1" applyAlignment="1" applyProtection="1">
      <alignment horizontal="center" vertical="top" wrapText="1"/>
    </xf>
    <xf numFmtId="0" fontId="11" fillId="0" borderId="11" xfId="0" applyFont="1" applyFill="1" applyBorder="1" applyAlignment="1" applyProtection="1">
      <alignment horizontal="center" vertical="top" wrapText="1"/>
    </xf>
    <xf numFmtId="0" fontId="11" fillId="0" borderId="12" xfId="0" applyFont="1" applyFill="1" applyBorder="1" applyAlignment="1" applyProtection="1">
      <alignment horizontal="center" vertical="top" wrapText="1"/>
    </xf>
    <xf numFmtId="0" fontId="11" fillId="0" borderId="15" xfId="0" applyFont="1" applyFill="1" applyBorder="1" applyAlignment="1" applyProtection="1">
      <alignment horizontal="center" vertical="top" wrapText="1"/>
    </xf>
    <xf numFmtId="0" fontId="13" fillId="0" borderId="11" xfId="0" applyFont="1" applyFill="1" applyBorder="1" applyAlignment="1" applyProtection="1">
      <alignment horizontal="center" vertical="top" wrapText="1"/>
    </xf>
    <xf numFmtId="0" fontId="13" fillId="0" borderId="12" xfId="0" applyFont="1" applyFill="1" applyBorder="1" applyAlignment="1" applyProtection="1">
      <alignment horizontal="center" vertical="top" wrapText="1"/>
    </xf>
    <xf numFmtId="0" fontId="13" fillId="0" borderId="15" xfId="0" applyFont="1" applyFill="1" applyBorder="1" applyAlignment="1" applyProtection="1">
      <alignment horizontal="center" vertical="top" wrapText="1"/>
    </xf>
    <xf numFmtId="0" fontId="14" fillId="0" borderId="48" xfId="0" applyFont="1" applyFill="1" applyBorder="1" applyAlignment="1" applyProtection="1">
      <alignment horizontal="center" vertical="top" wrapText="1"/>
    </xf>
    <xf numFmtId="0" fontId="11" fillId="0" borderId="13" xfId="0" applyFont="1" applyFill="1" applyBorder="1" applyAlignment="1" applyProtection="1">
      <alignment horizontal="center" vertical="top" wrapText="1"/>
    </xf>
    <xf numFmtId="0" fontId="13" fillId="0" borderId="13" xfId="0" applyFont="1" applyFill="1" applyBorder="1" applyAlignment="1" applyProtection="1">
      <alignment horizontal="center" vertical="top" wrapText="1"/>
    </xf>
    <xf numFmtId="0" fontId="11" fillId="0" borderId="48" xfId="0" applyFont="1" applyFill="1" applyBorder="1" applyAlignment="1" applyProtection="1">
      <alignment horizontal="center" vertical="top" wrapText="1"/>
    </xf>
    <xf numFmtId="0" fontId="11" fillId="0" borderId="43" xfId="0" applyFont="1" applyFill="1" applyBorder="1" applyAlignment="1" applyProtection="1">
      <alignment horizontal="center" vertical="top" wrapText="1"/>
    </xf>
    <xf numFmtId="0" fontId="11" fillId="0" borderId="49" xfId="0" applyFont="1" applyFill="1" applyBorder="1" applyAlignment="1" applyProtection="1">
      <alignment horizontal="center" vertical="top" wrapText="1"/>
    </xf>
    <xf numFmtId="0" fontId="11" fillId="0" borderId="14" xfId="0" applyFont="1" applyFill="1" applyBorder="1" applyAlignment="1" applyProtection="1">
      <alignment horizontal="center" vertical="top" wrapText="1"/>
    </xf>
    <xf numFmtId="0" fontId="13" fillId="0" borderId="14" xfId="0" applyFont="1" applyFill="1" applyBorder="1" applyAlignment="1" applyProtection="1">
      <alignment horizontal="center" vertical="top" wrapText="1"/>
    </xf>
    <xf numFmtId="0" fontId="11" fillId="0" borderId="51" xfId="0" applyFont="1" applyFill="1" applyBorder="1" applyAlignment="1" applyProtection="1">
      <alignment horizontal="center" vertical="top" wrapText="1"/>
    </xf>
    <xf numFmtId="0" fontId="48" fillId="0" borderId="13" xfId="0" applyFont="1" applyFill="1" applyBorder="1" applyAlignment="1" applyProtection="1">
      <alignment horizontal="center" vertical="top" wrapText="1"/>
    </xf>
    <xf numFmtId="0" fontId="39" fillId="0" borderId="13" xfId="0" applyFont="1" applyFill="1" applyBorder="1" applyAlignment="1" applyProtection="1">
      <alignment horizontal="center" vertical="center"/>
    </xf>
    <xf numFmtId="0" fontId="39" fillId="0" borderId="12" xfId="0" applyFont="1" applyFill="1" applyBorder="1" applyAlignment="1" applyProtection="1">
      <alignment horizontal="center" vertical="center"/>
    </xf>
    <xf numFmtId="0" fontId="39" fillId="0" borderId="15" xfId="0" applyFont="1" applyFill="1" applyBorder="1" applyAlignment="1" applyProtection="1">
      <alignment horizontal="center" vertical="center"/>
    </xf>
    <xf numFmtId="0" fontId="43" fillId="0" borderId="14" xfId="0" applyFont="1" applyFill="1" applyBorder="1" applyAlignment="1" applyProtection="1">
      <alignment horizontal="left" vertical="top" wrapText="1"/>
    </xf>
    <xf numFmtId="0" fontId="43" fillId="0" borderId="11" xfId="0" applyFont="1" applyFill="1" applyBorder="1" applyAlignment="1" applyProtection="1">
      <alignment horizontal="left" vertical="top" wrapText="1"/>
    </xf>
    <xf numFmtId="0" fontId="13" fillId="0" borderId="11" xfId="0" applyFont="1" applyFill="1" applyBorder="1" applyAlignment="1" applyProtection="1">
      <alignment vertical="top" wrapText="1"/>
    </xf>
    <xf numFmtId="0" fontId="13" fillId="0" borderId="12" xfId="0" applyFont="1" applyFill="1" applyBorder="1" applyAlignment="1" applyProtection="1">
      <alignment vertical="top" wrapText="1"/>
    </xf>
    <xf numFmtId="0" fontId="13" fillId="0" borderId="15" xfId="0" applyFont="1" applyFill="1" applyBorder="1" applyAlignment="1" applyProtection="1">
      <alignment vertical="top" wrapText="1"/>
    </xf>
    <xf numFmtId="0" fontId="39" fillId="0" borderId="14" xfId="0" applyFont="1" applyFill="1" applyBorder="1" applyAlignment="1" applyProtection="1">
      <alignment horizontal="center" vertical="center"/>
    </xf>
    <xf numFmtId="0" fontId="58" fillId="3" borderId="0" xfId="0" applyFont="1" applyFill="1" applyBorder="1" applyAlignment="1" applyProtection="1">
      <alignment horizontal="center" vertical="center" wrapText="1"/>
    </xf>
    <xf numFmtId="0" fontId="58" fillId="3" borderId="4" xfId="0" applyFont="1" applyFill="1" applyBorder="1" applyAlignment="1" applyProtection="1">
      <alignment horizontal="center" vertical="center" wrapText="1"/>
    </xf>
    <xf numFmtId="0" fontId="44" fillId="0" borderId="12" xfId="0" applyFont="1" applyFill="1" applyBorder="1" applyAlignment="1" applyProtection="1">
      <alignment vertical="top" wrapText="1"/>
    </xf>
    <xf numFmtId="0" fontId="44" fillId="0" borderId="15" xfId="0" applyFont="1" applyFill="1" applyBorder="1" applyAlignment="1" applyProtection="1">
      <alignment vertical="top" wrapText="1"/>
    </xf>
    <xf numFmtId="0" fontId="44" fillId="0" borderId="13" xfId="0" applyFont="1" applyFill="1" applyBorder="1" applyAlignment="1" applyProtection="1">
      <alignment vertical="top" wrapText="1"/>
    </xf>
    <xf numFmtId="0" fontId="43" fillId="0" borderId="12" xfId="0" applyFont="1" applyFill="1" applyBorder="1" applyAlignment="1" applyProtection="1">
      <alignment vertical="top" wrapText="1"/>
    </xf>
    <xf numFmtId="0" fontId="43" fillId="0" borderId="15" xfId="0" applyFont="1" applyFill="1" applyBorder="1" applyAlignment="1" applyProtection="1">
      <alignment vertical="top" wrapText="1"/>
    </xf>
    <xf numFmtId="0" fontId="39" fillId="0" borderId="11" xfId="0" applyFont="1" applyFill="1" applyBorder="1" applyAlignment="1" applyProtection="1">
      <alignment horizontal="center" vertical="center"/>
    </xf>
    <xf numFmtId="0" fontId="32" fillId="0" borderId="16" xfId="0" applyFont="1" applyFill="1" applyBorder="1" applyAlignment="1" applyProtection="1">
      <alignment horizontal="center" vertical="top" wrapText="1"/>
    </xf>
    <xf numFmtId="0" fontId="32" fillId="0" borderId="17" xfId="0" applyFont="1" applyFill="1" applyBorder="1" applyAlignment="1" applyProtection="1">
      <alignment horizontal="center" vertical="top" wrapText="1"/>
    </xf>
    <xf numFmtId="0" fontId="32" fillId="0" borderId="18" xfId="0" applyFont="1" applyFill="1" applyBorder="1" applyAlignment="1" applyProtection="1">
      <alignment horizontal="center" vertical="top" wrapText="1"/>
    </xf>
    <xf numFmtId="0" fontId="33" fillId="0" borderId="45" xfId="0" applyFont="1" applyFill="1" applyBorder="1" applyAlignment="1" applyProtection="1">
      <alignment horizontal="center" vertical="top" wrapText="1"/>
    </xf>
    <xf numFmtId="0" fontId="33" fillId="0" borderId="46" xfId="0" applyFont="1" applyFill="1" applyBorder="1" applyAlignment="1" applyProtection="1">
      <alignment horizontal="center" vertical="top" wrapText="1"/>
    </xf>
    <xf numFmtId="0" fontId="33" fillId="0" borderId="47" xfId="0" applyFont="1" applyFill="1" applyBorder="1" applyAlignment="1" applyProtection="1">
      <alignment horizontal="center" vertical="top" wrapText="1"/>
    </xf>
    <xf numFmtId="0" fontId="44" fillId="0" borderId="11" xfId="0" applyFont="1" applyFill="1" applyBorder="1" applyAlignment="1" applyProtection="1">
      <alignment vertical="top" wrapText="1"/>
    </xf>
    <xf numFmtId="0" fontId="44" fillId="0" borderId="14" xfId="0" applyFont="1" applyFill="1" applyBorder="1" applyAlignment="1" applyProtection="1">
      <alignment vertical="top" wrapText="1"/>
    </xf>
    <xf numFmtId="0" fontId="5" fillId="0" borderId="13" xfId="0" applyFont="1" applyFill="1" applyBorder="1" applyAlignment="1" applyProtection="1">
      <alignment vertical="top" wrapText="1"/>
    </xf>
    <xf numFmtId="0" fontId="43" fillId="0" borderId="13" xfId="0" applyFont="1" applyFill="1" applyBorder="1" applyAlignment="1" applyProtection="1">
      <alignment vertical="top" wrapText="1"/>
    </xf>
    <xf numFmtId="0" fontId="23" fillId="2" borderId="26" xfId="0" applyFont="1" applyFill="1" applyBorder="1" applyAlignment="1">
      <alignment horizontal="center" vertical="top" wrapText="1"/>
    </xf>
    <xf numFmtId="0" fontId="23" fillId="2" borderId="34" xfId="0" applyFont="1" applyFill="1" applyBorder="1" applyAlignment="1">
      <alignment horizontal="center" vertical="top" wrapText="1"/>
    </xf>
    <xf numFmtId="0" fontId="23" fillId="2" borderId="29" xfId="0" applyFont="1" applyFill="1" applyBorder="1" applyAlignment="1">
      <alignment horizontal="center" vertical="top" wrapText="1"/>
    </xf>
    <xf numFmtId="0" fontId="23" fillId="2" borderId="25" xfId="0" applyFont="1" applyFill="1" applyBorder="1" applyAlignment="1">
      <alignment horizontal="center" vertical="top" wrapText="1"/>
    </xf>
    <xf numFmtId="0" fontId="23" fillId="2" borderId="28" xfId="0" applyFont="1" applyFill="1" applyBorder="1" applyAlignment="1">
      <alignment horizontal="center" vertical="top" wrapText="1"/>
    </xf>
    <xf numFmtId="0" fontId="3" fillId="2" borderId="0" xfId="0" applyFont="1" applyFill="1" applyAlignment="1">
      <alignment horizontal="center" vertical="top" wrapText="1"/>
    </xf>
    <xf numFmtId="0" fontId="3" fillId="2" borderId="0" xfId="0" applyFont="1" applyFill="1" applyAlignment="1">
      <alignment horizontal="center"/>
    </xf>
    <xf numFmtId="0" fontId="28" fillId="2" borderId="24" xfId="0" applyFont="1" applyFill="1" applyBorder="1" applyAlignment="1">
      <alignment horizontal="center" vertical="top" wrapText="1"/>
    </xf>
    <xf numFmtId="0" fontId="28" fillId="2" borderId="27" xfId="0" applyFont="1" applyFill="1" applyBorder="1" applyAlignment="1">
      <alignment horizontal="center" vertical="top" wrapText="1"/>
    </xf>
    <xf numFmtId="0" fontId="28" fillId="2" borderId="25" xfId="0" applyFont="1" applyFill="1" applyBorder="1" applyAlignment="1">
      <alignment horizontal="center" vertical="top" wrapText="1"/>
    </xf>
    <xf numFmtId="0" fontId="28" fillId="2" borderId="0" xfId="0" applyFont="1" applyFill="1" applyBorder="1" applyAlignment="1">
      <alignment horizontal="center" vertical="top" wrapText="1"/>
    </xf>
    <xf numFmtId="0" fontId="28" fillId="2" borderId="28" xfId="0" applyFont="1" applyFill="1" applyBorder="1" applyAlignment="1">
      <alignment horizontal="center" vertical="top" wrapText="1"/>
    </xf>
    <xf numFmtId="0" fontId="23" fillId="2" borderId="0" xfId="0" applyFont="1" applyFill="1" applyBorder="1" applyAlignment="1">
      <alignment horizontal="center" vertical="top" wrapText="1"/>
    </xf>
    <xf numFmtId="0" fontId="49" fillId="2" borderId="25" xfId="0" applyFont="1" applyFill="1" applyBorder="1" applyAlignment="1">
      <alignment horizontal="center" vertical="top" wrapText="1"/>
    </xf>
    <xf numFmtId="0" fontId="49" fillId="2" borderId="0" xfId="0" applyFont="1" applyFill="1" applyBorder="1" applyAlignment="1">
      <alignment horizontal="center" vertical="top" wrapText="1"/>
    </xf>
    <xf numFmtId="0" fontId="49" fillId="2" borderId="28" xfId="0" applyFont="1" applyFill="1" applyBorder="1" applyAlignment="1">
      <alignment horizontal="center" vertical="top" wrapText="1"/>
    </xf>
    <xf numFmtId="0" fontId="50" fillId="2" borderId="25" xfId="0" applyFont="1" applyFill="1" applyBorder="1" applyAlignment="1">
      <alignment horizontal="center" vertical="top" wrapText="1"/>
    </xf>
    <xf numFmtId="0" fontId="50" fillId="2" borderId="0" xfId="0" applyFont="1" applyFill="1" applyBorder="1" applyAlignment="1">
      <alignment horizontal="center" vertical="top" wrapText="1"/>
    </xf>
    <xf numFmtId="0" fontId="50" fillId="2" borderId="28" xfId="0" applyFont="1" applyFill="1" applyBorder="1" applyAlignment="1">
      <alignment horizontal="center" vertical="top" wrapText="1"/>
    </xf>
    <xf numFmtId="0" fontId="50" fillId="2" borderId="26" xfId="0" applyFont="1" applyFill="1" applyBorder="1" applyAlignment="1">
      <alignment horizontal="center" vertical="top" wrapText="1"/>
    </xf>
    <xf numFmtId="0" fontId="50" fillId="2" borderId="34" xfId="0" applyFont="1" applyFill="1" applyBorder="1" applyAlignment="1">
      <alignment horizontal="center" vertical="top" wrapText="1"/>
    </xf>
    <xf numFmtId="0" fontId="50" fillId="2" borderId="29" xfId="0" applyFont="1" applyFill="1" applyBorder="1" applyAlignment="1">
      <alignment horizontal="center" vertical="top" wrapText="1"/>
    </xf>
    <xf numFmtId="0" fontId="49" fillId="2" borderId="24" xfId="0" applyFont="1" applyFill="1" applyBorder="1" applyAlignment="1">
      <alignment horizontal="center" vertical="top" wrapText="1"/>
    </xf>
    <xf numFmtId="0" fontId="49" fillId="2" borderId="33" xfId="0" applyFont="1" applyFill="1" applyBorder="1" applyAlignment="1">
      <alignment horizontal="center" vertical="top" wrapText="1"/>
    </xf>
    <xf numFmtId="0" fontId="49" fillId="2" borderId="27" xfId="0" applyFont="1" applyFill="1" applyBorder="1" applyAlignment="1">
      <alignment horizontal="center" vertical="top" wrapText="1"/>
    </xf>
    <xf numFmtId="0" fontId="29" fillId="2" borderId="24" xfId="0" applyFont="1" applyFill="1" applyBorder="1" applyAlignment="1">
      <alignment horizontal="center" vertical="top" wrapText="1"/>
    </xf>
    <xf numFmtId="0" fontId="29" fillId="2" borderId="33" xfId="0" applyFont="1" applyFill="1" applyBorder="1" applyAlignment="1">
      <alignment horizontal="center" vertical="top" wrapText="1"/>
    </xf>
    <xf numFmtId="0" fontId="29" fillId="2" borderId="27" xfId="0" applyFont="1" applyFill="1" applyBorder="1" applyAlignment="1">
      <alignment horizontal="center" vertical="top" wrapText="1"/>
    </xf>
    <xf numFmtId="0" fontId="3" fillId="2" borderId="0" xfId="0" applyFont="1" applyFill="1" applyAlignment="1">
      <alignment horizontal="center" vertical="center" wrapText="1"/>
    </xf>
    <xf numFmtId="0" fontId="28" fillId="2" borderId="33" xfId="0" applyFont="1" applyFill="1" applyBorder="1" applyAlignment="1">
      <alignment horizontal="center" vertical="top" wrapText="1"/>
    </xf>
  </cellXfs>
  <cellStyles count="112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Followed Hyperlink" xfId="1082" builtinId="9" hidden="1"/>
    <cellStyle name="Followed Hyperlink" xfId="1084" builtinId="9" hidden="1"/>
    <cellStyle name="Followed Hyperlink" xfId="1086" builtinId="9" hidden="1"/>
    <cellStyle name="Followed Hyperlink" xfId="1088" builtinId="9" hidden="1"/>
    <cellStyle name="Followed Hyperlink" xfId="1090" builtinId="9" hidden="1"/>
    <cellStyle name="Followed Hyperlink" xfId="1092" builtinId="9" hidden="1"/>
    <cellStyle name="Followed Hyperlink" xfId="1094" builtinId="9" hidden="1"/>
    <cellStyle name="Followed Hyperlink" xfId="1096" builtinId="9" hidden="1"/>
    <cellStyle name="Followed Hyperlink" xfId="1098" builtinId="9" hidden="1"/>
    <cellStyle name="Followed Hyperlink" xfId="1100" builtinId="9" hidden="1"/>
    <cellStyle name="Followed Hyperlink" xfId="1102"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112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Hyperlink" xfId="1095" builtinId="8" hidden="1"/>
    <cellStyle name="Hyperlink" xfId="1097" builtinId="8" hidden="1"/>
    <cellStyle name="Hyperlink" xfId="1099" builtinId="8" hidden="1"/>
    <cellStyle name="Hyperlink" xfId="1101" builtinId="8" hidden="1"/>
    <cellStyle name="Hyperlink" xfId="1103" builtinId="8"/>
    <cellStyle name="Normal" xfId="0" builtinId="0"/>
  </cellStyles>
  <dxfs count="52">
    <dxf>
      <font>
        <color rgb="FF9C0006"/>
      </font>
      <fill>
        <patternFill>
          <bgColor rgb="FFFFC7CE"/>
        </patternFill>
      </fill>
    </dxf>
    <dxf>
      <font>
        <b/>
        <i val="0"/>
        <color rgb="FF006100"/>
      </font>
      <fill>
        <patternFill>
          <bgColor rgb="FFC6EFCE"/>
        </patternFill>
      </fill>
    </dxf>
    <dxf>
      <font>
        <color rgb="FF9C6500"/>
      </font>
      <fill>
        <patternFill>
          <bgColor rgb="FFFFEB9C"/>
        </patternFill>
      </fill>
    </dxf>
    <dxf>
      <font>
        <color theme="3" tint="0.59999389629810485"/>
      </font>
      <fill>
        <patternFill patternType="solid">
          <fgColor indexed="64"/>
          <bgColor theme="4" tint="0.79998168889431442"/>
        </patternFill>
      </fill>
    </dxf>
    <dxf>
      <font>
        <color theme="3" tint="0.39997558519241921"/>
      </font>
      <fill>
        <patternFill patternType="solid">
          <fgColor indexed="64"/>
          <bgColor theme="4" tint="0.79998168889431442"/>
        </patternFill>
      </fill>
    </dxf>
    <dxf>
      <font>
        <color theme="3" tint="0.39997558519241921"/>
      </font>
      <fill>
        <patternFill patternType="solid">
          <fgColor indexed="64"/>
          <bgColor theme="4" tint="0.79998168889431442"/>
        </patternFill>
      </fill>
    </dxf>
    <dxf>
      <font>
        <color theme="6" tint="0.59999389629810485"/>
      </font>
      <fill>
        <patternFill patternType="none">
          <fgColor indexed="64"/>
          <bgColor auto="1"/>
        </patternFill>
      </fill>
    </dxf>
    <dxf>
      <font>
        <color theme="9" tint="-0.499984740745262"/>
      </font>
      <fill>
        <patternFill>
          <bgColor rgb="FFFBF3B5"/>
        </patternFill>
      </fill>
    </dxf>
    <dxf>
      <font>
        <b/>
        <i val="0"/>
        <color rgb="FF007434"/>
      </font>
      <fill>
        <patternFill patternType="solid">
          <bgColor rgb="FF8FFFA4"/>
        </patternFill>
      </fill>
    </dxf>
    <dxf>
      <font>
        <color theme="4" tint="-0.24994659260841701"/>
      </font>
      <fill>
        <patternFill>
          <bgColor theme="8" tint="0.59996337778862885"/>
        </patternFill>
      </fill>
    </dxf>
    <dxf>
      <font>
        <color rgb="FFC00000"/>
      </font>
      <fill>
        <patternFill>
          <bgColor rgb="FFFF9797"/>
        </patternFill>
      </fill>
    </dxf>
    <dxf>
      <font>
        <color theme="5" tint="0.59996337778862885"/>
      </font>
      <fill>
        <patternFill>
          <bgColor theme="8" tint="0.79998168889431442"/>
        </patternFill>
      </fill>
    </dxf>
    <dxf>
      <font>
        <color theme="0" tint="-0.24994659260841701"/>
      </font>
    </dxf>
    <dxf>
      <font>
        <color theme="0"/>
      </font>
      <fill>
        <patternFill>
          <bgColor rgb="FFFF0000"/>
        </patternFill>
      </fill>
    </dxf>
    <dxf>
      <font>
        <color theme="0"/>
      </font>
      <fill>
        <patternFill>
          <bgColor rgb="FF00B050"/>
        </patternFill>
      </fill>
    </dxf>
    <dxf>
      <font>
        <color theme="0" tint="-0.24994659260841701"/>
      </font>
    </dxf>
    <dxf>
      <font>
        <color theme="6" tint="0.59999389629810485"/>
      </font>
      <fill>
        <patternFill patternType="none">
          <fgColor indexed="64"/>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rgb="FF9C0006"/>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249977111117893"/>
      </font>
      <fill>
        <patternFill patternType="none">
          <fgColor indexed="64"/>
          <bgColor auto="1"/>
        </patternFill>
      </fill>
    </dxf>
    <dxf>
      <font>
        <color theme="0" tint="-0.249977111117893"/>
      </font>
      <fill>
        <patternFill patternType="none">
          <fgColor indexed="64"/>
          <bgColor auto="1"/>
        </patternFill>
      </fill>
    </dxf>
  </dxfs>
  <tableStyles count="0" defaultTableStyle="TableStyleMedium9" defaultPivotStyle="PivotStyleMedium4"/>
  <colors>
    <mruColors>
      <color rgb="FFFF9797"/>
      <color rgb="FFFBF3B5"/>
      <color rgb="FF007434"/>
      <color rgb="FF8FFF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215900</xdr:rowOff>
    </xdr:from>
    <xdr:to>
      <xdr:col>2</xdr:col>
      <xdr:colOff>1549400</xdr:colOff>
      <xdr:row>1</xdr:row>
      <xdr:rowOff>508000</xdr:rowOff>
    </xdr:to>
    <xdr:pic>
      <xdr:nvPicPr>
        <xdr:cNvPr id="2" name="Picture 1" descr="clip_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215900"/>
          <a:ext cx="3327400" cy="88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787400</xdr:colOff>
      <xdr:row>14</xdr:row>
      <xdr:rowOff>76200</xdr:rowOff>
    </xdr:from>
    <xdr:to>
      <xdr:col>9</xdr:col>
      <xdr:colOff>254000</xdr:colOff>
      <xdr:row>16</xdr:row>
      <xdr:rowOff>63500</xdr:rowOff>
    </xdr:to>
    <xdr:pic>
      <xdr:nvPicPr>
        <xdr:cNvPr id="3" name="Picture 2"/>
        <xdr:cNvPicPr>
          <a:picLocks noChangeAspect="1"/>
        </xdr:cNvPicPr>
      </xdr:nvPicPr>
      <xdr:blipFill>
        <a:blip xmlns:r="http://schemas.openxmlformats.org/officeDocument/2006/relationships" r:embed="rId2"/>
        <a:stretch>
          <a:fillRect/>
        </a:stretch>
      </xdr:blipFill>
      <xdr:spPr>
        <a:xfrm>
          <a:off x="10375900" y="6883400"/>
          <a:ext cx="1117600" cy="393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215900</xdr:rowOff>
    </xdr:from>
    <xdr:to>
      <xdr:col>1</xdr:col>
      <xdr:colOff>3044825</xdr:colOff>
      <xdr:row>1</xdr:row>
      <xdr:rowOff>508000</xdr:rowOff>
    </xdr:to>
    <xdr:pic>
      <xdr:nvPicPr>
        <xdr:cNvPr id="6" name="Picture 5" descr="clip_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215900"/>
          <a:ext cx="3327400" cy="88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127001</xdr:colOff>
      <xdr:row>0</xdr:row>
      <xdr:rowOff>220132</xdr:rowOff>
    </xdr:from>
    <xdr:to>
      <xdr:col>2</xdr:col>
      <xdr:colOff>969434</xdr:colOff>
      <xdr:row>1</xdr:row>
      <xdr:rowOff>512232</xdr:rowOff>
    </xdr:to>
    <xdr:pic>
      <xdr:nvPicPr>
        <xdr:cNvPr id="4" name="Picture 3" descr="clip_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1" y="220132"/>
          <a:ext cx="3331633" cy="88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127000</xdr:colOff>
      <xdr:row>0</xdr:row>
      <xdr:rowOff>215900</xdr:rowOff>
    </xdr:from>
    <xdr:to>
      <xdr:col>0</xdr:col>
      <xdr:colOff>3454400</xdr:colOff>
      <xdr:row>1</xdr:row>
      <xdr:rowOff>520700</xdr:rowOff>
    </xdr:to>
    <xdr:pic>
      <xdr:nvPicPr>
        <xdr:cNvPr id="2" name="Picture 1" descr="clip_image00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215900"/>
          <a:ext cx="3327400"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127000</xdr:colOff>
      <xdr:row>0</xdr:row>
      <xdr:rowOff>215900</xdr:rowOff>
    </xdr:from>
    <xdr:to>
      <xdr:col>0</xdr:col>
      <xdr:colOff>3454400</xdr:colOff>
      <xdr:row>1</xdr:row>
      <xdr:rowOff>520700</xdr:rowOff>
    </xdr:to>
    <xdr:pic>
      <xdr:nvPicPr>
        <xdr:cNvPr id="2049" name="Picture 1" descr="clip_image00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215900"/>
          <a:ext cx="3327400" cy="88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creativecommons.org/licenses/by-nd/4.0/" TargetMode="External"/><Relationship Id="rId4" Type="http://schemas.openxmlformats.org/officeDocument/2006/relationships/hyperlink" Target="http://creativecommons.org/licenses/by-nd/4.0/" TargetMode="External"/><Relationship Id="rId5" Type="http://schemas.openxmlformats.org/officeDocument/2006/relationships/hyperlink" Target="http://creativecommons.org/licenses/by-nd/4.0/" TargetMode="External"/><Relationship Id="rId6" Type="http://schemas.openxmlformats.org/officeDocument/2006/relationships/hyperlink" Target="http://creativecommons.org/licenses/by-nd/4.0/" TargetMode="External"/><Relationship Id="rId7" Type="http://schemas.openxmlformats.org/officeDocument/2006/relationships/drawing" Target="../drawings/drawing1.xml"/><Relationship Id="rId1" Type="http://schemas.openxmlformats.org/officeDocument/2006/relationships/hyperlink" Target="http://creativecommons.org/licenses/by-nd/4.0/" TargetMode="External"/><Relationship Id="rId2" Type="http://schemas.openxmlformats.org/officeDocument/2006/relationships/hyperlink" Target="http://creativecommons.org/licenses/by-nd/4.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workbookViewId="0">
      <selection activeCell="C12" sqref="C12"/>
    </sheetView>
  </sheetViews>
  <sheetFormatPr baseColWidth="10" defaultColWidth="11" defaultRowHeight="15" x14ac:dyDescent="0"/>
  <cols>
    <col min="1" max="1" width="5.33203125" customWidth="1"/>
    <col min="2" max="2" width="19.6640625" customWidth="1"/>
    <col min="3" max="3" width="42.6640625" customWidth="1"/>
    <col min="5" max="5" width="15.6640625" customWidth="1"/>
    <col min="6" max="6" width="2.83203125" customWidth="1"/>
    <col min="7" max="7" width="28.83203125" customWidth="1"/>
    <col min="11" max="11" width="15.5" customWidth="1"/>
  </cols>
  <sheetData>
    <row r="1" spans="1:11" ht="47" customHeight="1">
      <c r="A1" s="45"/>
      <c r="B1" s="48"/>
      <c r="C1" s="48"/>
      <c r="D1" s="163" t="s">
        <v>259</v>
      </c>
      <c r="E1" s="163"/>
      <c r="F1" s="163"/>
      <c r="G1" s="163"/>
      <c r="H1" s="163"/>
      <c r="I1" s="163"/>
      <c r="J1" s="48"/>
      <c r="K1" s="48"/>
    </row>
    <row r="2" spans="1:11" ht="51" customHeight="1">
      <c r="A2" s="45"/>
      <c r="B2" s="48"/>
      <c r="C2" s="48"/>
      <c r="D2" s="164" t="s">
        <v>328</v>
      </c>
      <c r="E2" s="164"/>
      <c r="F2" s="164"/>
      <c r="G2" s="164"/>
      <c r="H2" s="164"/>
      <c r="I2" s="164"/>
      <c r="J2" s="48"/>
      <c r="K2" s="48"/>
    </row>
    <row r="3" spans="1:11" ht="34" customHeight="1">
      <c r="A3" s="47"/>
      <c r="B3" s="59" t="s">
        <v>330</v>
      </c>
      <c r="C3" s="47"/>
      <c r="D3" s="47"/>
      <c r="E3" s="47"/>
      <c r="F3" s="47"/>
      <c r="G3" s="47"/>
      <c r="H3" s="47"/>
      <c r="I3" s="47"/>
      <c r="J3" s="47"/>
      <c r="K3" s="47"/>
    </row>
    <row r="4" spans="1:11" ht="21" customHeight="1">
      <c r="A4" s="21"/>
      <c r="B4" s="165" t="s">
        <v>331</v>
      </c>
      <c r="C4" s="165"/>
      <c r="D4" s="165"/>
      <c r="E4" s="165"/>
      <c r="F4" s="165"/>
      <c r="G4" s="165"/>
      <c r="H4" s="165"/>
      <c r="I4" s="165"/>
      <c r="J4" s="165"/>
      <c r="K4" s="21"/>
    </row>
    <row r="5" spans="1:11" ht="24" customHeight="1">
      <c r="A5" s="21"/>
      <c r="B5" s="165"/>
      <c r="C5" s="165"/>
      <c r="D5" s="165"/>
      <c r="E5" s="165"/>
      <c r="F5" s="165"/>
      <c r="G5" s="165"/>
      <c r="H5" s="165"/>
      <c r="I5" s="165"/>
      <c r="J5" s="165"/>
      <c r="K5" s="21"/>
    </row>
    <row r="6" spans="1:11" ht="68" customHeight="1">
      <c r="A6" s="21"/>
      <c r="B6" s="167" t="s">
        <v>333</v>
      </c>
      <c r="C6" s="167"/>
      <c r="D6" s="167"/>
      <c r="E6" s="167"/>
      <c r="F6" s="167"/>
      <c r="G6" s="167"/>
      <c r="H6" s="167"/>
      <c r="I6" s="167"/>
      <c r="J6" s="167"/>
      <c r="K6" s="21"/>
    </row>
    <row r="7" spans="1:11" ht="56" customHeight="1">
      <c r="A7" s="21"/>
      <c r="B7" s="167" t="s">
        <v>335</v>
      </c>
      <c r="C7" s="167"/>
      <c r="D7" s="167"/>
      <c r="E7" s="167"/>
      <c r="F7" s="167"/>
      <c r="G7" s="167"/>
      <c r="H7" s="167"/>
      <c r="I7" s="167"/>
      <c r="J7" s="167"/>
      <c r="K7" s="21"/>
    </row>
    <row r="8" spans="1:11" s="29" customFormat="1" ht="44" customHeight="1">
      <c r="A8" s="60"/>
      <c r="B8" s="168" t="s">
        <v>281</v>
      </c>
      <c r="C8" s="168"/>
      <c r="D8" s="168"/>
      <c r="E8" s="168"/>
      <c r="F8" s="168"/>
      <c r="G8" s="168"/>
      <c r="H8" s="168"/>
      <c r="I8" s="168"/>
      <c r="J8" s="168"/>
      <c r="K8" s="61"/>
    </row>
    <row r="9" spans="1:11" s="29" customFormat="1" ht="44" customHeight="1">
      <c r="A9" s="60"/>
      <c r="B9" s="168" t="s">
        <v>336</v>
      </c>
      <c r="C9" s="168"/>
      <c r="D9" s="168"/>
      <c r="E9" s="168"/>
      <c r="F9" s="168"/>
      <c r="G9" s="168"/>
      <c r="H9" s="168"/>
      <c r="I9" s="168"/>
      <c r="J9" s="168"/>
      <c r="K9" s="61"/>
    </row>
    <row r="10" spans="1:11">
      <c r="A10" s="23"/>
      <c r="B10" s="28"/>
      <c r="C10" s="28"/>
      <c r="D10" s="28"/>
      <c r="E10" s="28"/>
      <c r="F10" s="21"/>
      <c r="G10" s="58"/>
      <c r="H10" s="58"/>
      <c r="I10" s="58"/>
      <c r="J10" s="58"/>
      <c r="K10" s="58"/>
    </row>
    <row r="11" spans="1:11">
      <c r="A11" s="25"/>
      <c r="B11" s="28"/>
      <c r="C11" s="28"/>
      <c r="D11" s="28"/>
      <c r="E11" s="28"/>
      <c r="F11" s="21"/>
      <c r="G11" s="21"/>
      <c r="H11" s="170"/>
      <c r="I11" s="170"/>
      <c r="J11" s="170"/>
      <c r="K11" s="170"/>
    </row>
    <row r="12" spans="1:11">
      <c r="A12" s="25"/>
      <c r="B12" s="28"/>
      <c r="C12" s="28"/>
      <c r="D12" s="28"/>
      <c r="E12" s="28"/>
      <c r="F12" s="21"/>
      <c r="G12" s="21"/>
      <c r="H12" s="21"/>
      <c r="I12" s="21"/>
      <c r="J12" s="21"/>
      <c r="K12" s="21"/>
    </row>
    <row r="13" spans="1:11">
      <c r="A13" s="25"/>
      <c r="B13" s="28"/>
      <c r="C13" s="28"/>
      <c r="D13" s="28"/>
      <c r="E13" s="28"/>
      <c r="F13" s="21"/>
      <c r="G13" s="21"/>
      <c r="H13" s="21"/>
      <c r="I13" s="21"/>
      <c r="J13" s="21"/>
      <c r="K13" s="21"/>
    </row>
    <row r="14" spans="1:11">
      <c r="A14" s="25"/>
      <c r="B14" s="28"/>
      <c r="C14" s="28"/>
      <c r="D14" s="28"/>
      <c r="E14" s="28"/>
      <c r="F14" s="21"/>
      <c r="G14" s="21"/>
      <c r="H14" s="21"/>
      <c r="I14" s="21"/>
      <c r="J14" s="21"/>
      <c r="K14" s="21"/>
    </row>
    <row r="15" spans="1:11" ht="16" customHeight="1">
      <c r="A15" s="25"/>
      <c r="B15" s="28"/>
      <c r="C15" s="169" t="s">
        <v>334</v>
      </c>
      <c r="D15" s="28"/>
      <c r="E15" s="28"/>
      <c r="F15" s="21"/>
      <c r="G15" s="166" t="s">
        <v>329</v>
      </c>
      <c r="H15" s="166"/>
      <c r="I15" s="21"/>
      <c r="J15" s="21"/>
      <c r="K15" s="21"/>
    </row>
    <row r="16" spans="1:11" ht="16" customHeight="1">
      <c r="A16" s="25"/>
      <c r="B16" s="28"/>
      <c r="C16" s="169"/>
      <c r="D16" s="28"/>
      <c r="E16" s="28"/>
      <c r="F16" s="21"/>
      <c r="G16" s="166"/>
      <c r="H16" s="166"/>
      <c r="I16" s="21"/>
      <c r="J16" s="21"/>
      <c r="K16" s="21"/>
    </row>
    <row r="17" spans="1:11" ht="15" customHeight="1">
      <c r="A17" s="25"/>
      <c r="B17" s="28"/>
      <c r="C17" s="169"/>
      <c r="D17" s="28"/>
      <c r="E17" s="28"/>
      <c r="F17" s="21"/>
      <c r="G17" s="166"/>
      <c r="H17" s="166"/>
      <c r="I17" s="21"/>
      <c r="J17" s="21"/>
      <c r="K17" s="21"/>
    </row>
    <row r="18" spans="1:11">
      <c r="A18" s="25"/>
      <c r="B18" s="28"/>
      <c r="C18" s="28"/>
      <c r="D18" s="28"/>
      <c r="E18" s="28"/>
      <c r="F18" s="21"/>
      <c r="G18" s="21"/>
      <c r="H18" s="21"/>
      <c r="I18" s="21"/>
      <c r="J18" s="21"/>
      <c r="K18" s="21"/>
    </row>
    <row r="19" spans="1:11">
      <c r="A19" s="46"/>
      <c r="B19" s="28"/>
      <c r="C19" s="28"/>
      <c r="D19" s="28"/>
      <c r="E19" s="28"/>
      <c r="F19" s="21"/>
      <c r="G19" s="21"/>
      <c r="H19" s="21"/>
      <c r="I19" s="21"/>
      <c r="J19" s="21"/>
      <c r="K19" s="21"/>
    </row>
    <row r="20" spans="1:11">
      <c r="A20" s="46"/>
      <c r="B20" s="28"/>
      <c r="C20" s="28"/>
      <c r="D20" s="28"/>
      <c r="E20" s="28"/>
      <c r="F20" s="21"/>
      <c r="G20" s="21"/>
      <c r="H20" s="21"/>
      <c r="I20" s="21"/>
      <c r="J20" s="21"/>
      <c r="K20" s="21"/>
    </row>
    <row r="21" spans="1:11">
      <c r="A21" s="21"/>
      <c r="B21" s="21"/>
      <c r="C21" s="21"/>
      <c r="D21" s="21"/>
      <c r="E21" s="21"/>
      <c r="F21" s="21"/>
      <c r="G21" s="21"/>
      <c r="H21" s="21"/>
      <c r="I21" s="21"/>
      <c r="J21" s="21"/>
      <c r="K21" s="21"/>
    </row>
    <row r="22" spans="1:11" ht="60" customHeight="1">
      <c r="A22" s="21"/>
      <c r="B22" s="21"/>
      <c r="C22" s="21"/>
      <c r="D22" s="21"/>
      <c r="E22" s="21"/>
      <c r="F22" s="21"/>
      <c r="G22" s="21"/>
      <c r="H22" s="21"/>
      <c r="I22" s="21"/>
      <c r="J22" s="21"/>
      <c r="K22" s="21"/>
    </row>
    <row r="23" spans="1:11" ht="20" customHeight="1">
      <c r="B23" s="21"/>
      <c r="C23" s="21"/>
      <c r="D23" s="21"/>
      <c r="E23" s="21"/>
      <c r="F23" s="21"/>
      <c r="G23" s="21"/>
      <c r="H23" s="21"/>
      <c r="I23" s="21"/>
      <c r="J23" s="21"/>
      <c r="K23" s="21"/>
    </row>
    <row r="24" spans="1:11">
      <c r="B24" s="21"/>
      <c r="C24" s="21"/>
      <c r="D24" s="21"/>
      <c r="E24" s="21"/>
      <c r="F24" s="21"/>
      <c r="G24" s="21"/>
      <c r="H24" s="21"/>
      <c r="I24" s="21"/>
      <c r="J24" s="21"/>
      <c r="K24" s="21"/>
    </row>
    <row r="25" spans="1:11" ht="15" customHeight="1">
      <c r="B25" s="21"/>
      <c r="C25" s="21"/>
      <c r="D25" s="21"/>
      <c r="E25" s="21"/>
      <c r="F25" s="21"/>
      <c r="G25" s="21"/>
      <c r="H25" s="21"/>
      <c r="I25" s="21"/>
      <c r="J25" s="21"/>
      <c r="K25" s="21"/>
    </row>
    <row r="26" spans="1:11">
      <c r="B26" s="21"/>
      <c r="C26" s="21"/>
      <c r="D26" s="21"/>
      <c r="E26" s="21"/>
      <c r="F26" s="21"/>
      <c r="G26" s="21"/>
      <c r="H26" s="21"/>
      <c r="I26" s="21"/>
      <c r="J26" s="21"/>
      <c r="K26" s="21"/>
    </row>
    <row r="27" spans="1:11">
      <c r="B27" s="21"/>
      <c r="C27" s="21"/>
      <c r="D27" s="21"/>
      <c r="E27" s="21"/>
      <c r="F27" s="21"/>
      <c r="G27" s="21"/>
      <c r="H27" s="21"/>
      <c r="I27" s="21"/>
      <c r="J27" s="21"/>
      <c r="K27" s="21"/>
    </row>
    <row r="28" spans="1:11">
      <c r="B28" s="21"/>
      <c r="C28" s="21"/>
      <c r="D28" s="21"/>
      <c r="E28" s="21"/>
      <c r="F28" s="21"/>
      <c r="G28" s="21"/>
      <c r="H28" s="21"/>
      <c r="I28" s="21"/>
      <c r="J28" s="21"/>
      <c r="K28" s="21"/>
    </row>
    <row r="45" ht="15" customHeight="1"/>
    <row r="76" ht="15" customHeight="1"/>
  </sheetData>
  <mergeCells count="10">
    <mergeCell ref="D1:I1"/>
    <mergeCell ref="D2:I2"/>
    <mergeCell ref="B4:J5"/>
    <mergeCell ref="G15:H17"/>
    <mergeCell ref="B6:J6"/>
    <mergeCell ref="B8:J8"/>
    <mergeCell ref="C15:C17"/>
    <mergeCell ref="B7:J7"/>
    <mergeCell ref="B9:J9"/>
    <mergeCell ref="H11:K11"/>
  </mergeCells>
  <hyperlinks>
    <hyperlink ref="G15" r:id="rId1"/>
    <hyperlink ref="H15" r:id="rId2" display="http://creativecommons.org/licenses/by-nd/4.0/"/>
    <hyperlink ref="G16" r:id="rId3" display="http://creativecommons.org/licenses/by-nd/4.0/"/>
    <hyperlink ref="H16" r:id="rId4" display="http://creativecommons.org/licenses/by-nd/4.0/"/>
    <hyperlink ref="G17" r:id="rId5" display="http://creativecommons.org/licenses/by-nd/4.0/"/>
    <hyperlink ref="H17" r:id="rId6" display="http://creativecommons.org/licenses/by-nd/4.0/"/>
  </hyperlinks>
  <pageMargins left="0.75" right="0.75" top="1" bottom="1" header="0.5" footer="0.5"/>
  <pageSetup paperSize="9" orientation="portrait" horizontalDpi="4294967292" verticalDpi="4294967292"/>
  <drawing r:id="rId7"/>
  <extLst>
    <ext xmlns:x14="http://schemas.microsoft.com/office/spreadsheetml/2009/9/main" uri="{CCE6A557-97BC-4b89-ADB6-D9C93CAAB3DF}">
      <x14:dataValidations xmlns:xm="http://schemas.microsoft.com/office/excel/2006/main" count="2">
        <x14:dataValidation type="list" allowBlank="1" showInputMessage="1" showErrorMessage="1">
          <x14:formula1>
            <xm:f>Sources!$B$1:$B$5</xm:f>
          </x14:formula1>
          <xm:sqref>E10:E20</xm:sqref>
        </x14:dataValidation>
        <x14:dataValidation type="list" allowBlank="1" showInputMessage="1" showErrorMessage="1">
          <x14:formula1>
            <xm:f>Sources!$B$7:$B$8</xm:f>
          </x14:formula1>
          <xm:sqref>D10:D20</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6"/>
  <sheetViews>
    <sheetView topLeftCell="A4" workbookViewId="0">
      <selection activeCell="B8" sqref="B8"/>
    </sheetView>
  </sheetViews>
  <sheetFormatPr baseColWidth="10" defaultColWidth="10.83203125" defaultRowHeight="15" x14ac:dyDescent="0"/>
  <cols>
    <col min="1" max="1" width="5.33203125" style="64" customWidth="1"/>
    <col min="2" max="2" width="62.6640625" style="64" customWidth="1"/>
    <col min="3" max="3" width="10.83203125" style="64"/>
    <col min="4" max="4" width="15.6640625" style="64" customWidth="1"/>
    <col min="5" max="5" width="2.83203125" style="64" customWidth="1"/>
    <col min="6" max="6" width="28.83203125" style="64" customWidth="1"/>
    <col min="7" max="9" width="10.83203125" style="64"/>
    <col min="10" max="10" width="15.5" style="64" customWidth="1"/>
    <col min="11" max="11" width="34" style="64" customWidth="1"/>
    <col min="12" max="16384" width="10.83203125" style="64"/>
  </cols>
  <sheetData>
    <row r="1" spans="1:11" ht="47" customHeight="1">
      <c r="A1" s="62"/>
      <c r="B1" s="63"/>
      <c r="C1" s="173" t="s">
        <v>259</v>
      </c>
      <c r="D1" s="173"/>
      <c r="E1" s="173"/>
      <c r="F1" s="173"/>
      <c r="G1" s="173"/>
      <c r="H1" s="173"/>
      <c r="I1" s="63"/>
      <c r="J1" s="63"/>
      <c r="K1" s="62"/>
    </row>
    <row r="2" spans="1:11" ht="51" customHeight="1">
      <c r="A2" s="62"/>
      <c r="B2" s="63"/>
      <c r="C2" s="174" t="s">
        <v>260</v>
      </c>
      <c r="D2" s="174"/>
      <c r="E2" s="174"/>
      <c r="F2" s="174"/>
      <c r="G2" s="174"/>
      <c r="H2" s="174"/>
      <c r="I2" s="63"/>
      <c r="J2" s="63"/>
      <c r="K2" s="62"/>
    </row>
    <row r="3" spans="1:11" ht="34" customHeight="1">
      <c r="A3" s="65"/>
      <c r="B3" s="65"/>
      <c r="C3" s="65"/>
      <c r="D3" s="65"/>
      <c r="E3" s="65"/>
      <c r="F3" s="65"/>
      <c r="G3" s="65"/>
      <c r="H3" s="65"/>
      <c r="I3" s="65"/>
      <c r="J3" s="65"/>
      <c r="K3" s="66"/>
    </row>
    <row r="4" spans="1:11" ht="21" customHeight="1">
      <c r="A4" s="66"/>
      <c r="B4" s="171" t="s">
        <v>268</v>
      </c>
      <c r="C4" s="171"/>
      <c r="D4" s="171"/>
      <c r="E4" s="171"/>
      <c r="F4" s="171"/>
      <c r="G4" s="171"/>
      <c r="H4" s="171"/>
      <c r="I4" s="171"/>
      <c r="J4" s="66"/>
      <c r="K4" s="66"/>
    </row>
    <row r="5" spans="1:11" ht="35" customHeight="1">
      <c r="A5" s="66"/>
      <c r="B5" s="171"/>
      <c r="C5" s="171"/>
      <c r="D5" s="171"/>
      <c r="E5" s="171"/>
      <c r="F5" s="171"/>
      <c r="G5" s="171"/>
      <c r="H5" s="171"/>
      <c r="I5" s="171"/>
      <c r="J5" s="66"/>
      <c r="K5" s="66"/>
    </row>
    <row r="6" spans="1:11" ht="35" customHeight="1">
      <c r="A6" s="66"/>
      <c r="B6" s="171"/>
      <c r="C6" s="171"/>
      <c r="D6" s="171"/>
      <c r="E6" s="171"/>
      <c r="F6" s="171"/>
      <c r="G6" s="171"/>
      <c r="H6" s="171"/>
      <c r="I6" s="171"/>
      <c r="J6" s="66"/>
      <c r="K6" s="66"/>
    </row>
    <row r="7" spans="1:11" ht="48" customHeight="1" thickBot="1">
      <c r="A7" s="66"/>
      <c r="B7" s="67" t="s">
        <v>262</v>
      </c>
      <c r="C7" s="68" t="s">
        <v>248</v>
      </c>
      <c r="D7" s="69" t="s">
        <v>249</v>
      </c>
      <c r="E7" s="70"/>
      <c r="F7" s="70"/>
      <c r="G7" s="66"/>
      <c r="H7" s="66"/>
      <c r="I7" s="66"/>
      <c r="J7" s="66"/>
      <c r="K7" s="66"/>
    </row>
    <row r="8" spans="1:11" ht="15" customHeight="1">
      <c r="A8" s="71"/>
      <c r="B8" s="123" t="s">
        <v>256</v>
      </c>
      <c r="C8" s="72"/>
      <c r="D8" s="73"/>
      <c r="E8" s="66"/>
      <c r="F8" s="175" t="s">
        <v>269</v>
      </c>
      <c r="G8" s="175"/>
      <c r="H8" s="175"/>
      <c r="I8" s="175"/>
      <c r="J8" s="175"/>
      <c r="K8" s="74"/>
    </row>
    <row r="9" spans="1:11" ht="18.75" customHeight="1">
      <c r="A9" s="71"/>
      <c r="B9" s="124" t="s">
        <v>99</v>
      </c>
      <c r="C9" s="81" t="s">
        <v>234</v>
      </c>
      <c r="D9" s="82">
        <v>2</v>
      </c>
      <c r="E9" s="66"/>
      <c r="F9" s="175"/>
      <c r="G9" s="175"/>
      <c r="H9" s="175"/>
      <c r="I9" s="175"/>
      <c r="J9" s="175"/>
      <c r="K9" s="74"/>
    </row>
    <row r="10" spans="1:11" ht="18.75" customHeight="1">
      <c r="A10" s="71"/>
      <c r="B10" s="124" t="s">
        <v>106</v>
      </c>
      <c r="C10" s="81" t="s">
        <v>234</v>
      </c>
      <c r="D10" s="82">
        <v>2</v>
      </c>
      <c r="E10" s="66"/>
      <c r="F10" s="175"/>
      <c r="G10" s="175"/>
      <c r="H10" s="175"/>
      <c r="I10" s="175"/>
      <c r="J10" s="175"/>
      <c r="K10" s="74"/>
    </row>
    <row r="11" spans="1:11" ht="18.75" customHeight="1">
      <c r="A11" s="71"/>
      <c r="B11" s="124" t="s">
        <v>108</v>
      </c>
      <c r="C11" s="81" t="s">
        <v>234</v>
      </c>
      <c r="D11" s="82">
        <v>2</v>
      </c>
      <c r="E11" s="66"/>
      <c r="F11" s="175"/>
      <c r="G11" s="175"/>
      <c r="H11" s="175"/>
      <c r="I11" s="175"/>
      <c r="J11" s="175"/>
      <c r="K11" s="74"/>
    </row>
    <row r="12" spans="1:11" ht="18.75" customHeight="1">
      <c r="A12" s="71"/>
      <c r="B12" s="124" t="s">
        <v>109</v>
      </c>
      <c r="C12" s="81" t="s">
        <v>234</v>
      </c>
      <c r="D12" s="82">
        <v>2</v>
      </c>
      <c r="E12" s="66"/>
      <c r="F12" s="175"/>
      <c r="G12" s="175"/>
      <c r="H12" s="175"/>
      <c r="I12" s="175"/>
      <c r="J12" s="175"/>
      <c r="K12" s="66"/>
    </row>
    <row r="13" spans="1:11" ht="18.75" customHeight="1">
      <c r="A13" s="71"/>
      <c r="B13" s="124" t="s">
        <v>115</v>
      </c>
      <c r="C13" s="81" t="s">
        <v>234</v>
      </c>
      <c r="D13" s="82">
        <v>2</v>
      </c>
      <c r="E13" s="66"/>
      <c r="F13" s="75" t="s">
        <v>255</v>
      </c>
      <c r="G13" s="75"/>
      <c r="H13" s="66"/>
      <c r="I13" s="66"/>
      <c r="J13" s="66"/>
      <c r="K13" s="66"/>
    </row>
    <row r="14" spans="1:11" ht="19" customHeight="1">
      <c r="A14" s="71"/>
      <c r="B14" s="124" t="s">
        <v>118</v>
      </c>
      <c r="C14" s="81" t="s">
        <v>234</v>
      </c>
      <c r="D14" s="82">
        <v>2</v>
      </c>
      <c r="E14" s="66"/>
      <c r="F14" s="76" t="s">
        <v>253</v>
      </c>
      <c r="G14" s="172" t="s">
        <v>254</v>
      </c>
      <c r="H14" s="172"/>
      <c r="I14" s="172"/>
      <c r="J14" s="172"/>
      <c r="K14" s="77"/>
    </row>
    <row r="15" spans="1:11" ht="19.5" customHeight="1" thickBot="1">
      <c r="A15" s="78"/>
      <c r="B15" s="125" t="s">
        <v>142</v>
      </c>
      <c r="C15" s="83" t="s">
        <v>234</v>
      </c>
      <c r="D15" s="82">
        <v>2</v>
      </c>
      <c r="E15" s="66"/>
      <c r="F15" s="66"/>
      <c r="G15" s="172"/>
      <c r="H15" s="172"/>
      <c r="I15" s="172"/>
      <c r="J15" s="172"/>
      <c r="K15" s="66"/>
    </row>
    <row r="16" spans="1:11" ht="18" customHeight="1">
      <c r="A16" s="78"/>
      <c r="B16" s="126" t="s">
        <v>257</v>
      </c>
      <c r="C16" s="85"/>
      <c r="D16" s="86"/>
      <c r="E16" s="66"/>
      <c r="F16" s="79" t="s">
        <v>250</v>
      </c>
      <c r="G16" s="172" t="s">
        <v>264</v>
      </c>
      <c r="H16" s="172"/>
      <c r="I16" s="172"/>
      <c r="J16" s="172"/>
      <c r="K16" s="77"/>
    </row>
    <row r="17" spans="1:11" ht="18.75" customHeight="1">
      <c r="A17" s="78"/>
      <c r="B17" s="127" t="s">
        <v>143</v>
      </c>
      <c r="C17" s="81" t="s">
        <v>234</v>
      </c>
      <c r="D17" s="82">
        <v>2</v>
      </c>
      <c r="E17" s="66"/>
      <c r="F17" s="66"/>
      <c r="G17" s="172"/>
      <c r="H17" s="172"/>
      <c r="I17" s="172"/>
      <c r="J17" s="172"/>
      <c r="K17" s="66"/>
    </row>
    <row r="18" spans="1:11" ht="18" customHeight="1">
      <c r="A18" s="78"/>
      <c r="B18" s="127" t="s">
        <v>144</v>
      </c>
      <c r="C18" s="81" t="s">
        <v>234</v>
      </c>
      <c r="D18" s="82">
        <v>3</v>
      </c>
      <c r="E18" s="66"/>
      <c r="F18" s="79" t="s">
        <v>251</v>
      </c>
      <c r="G18" s="172" t="s">
        <v>270</v>
      </c>
      <c r="H18" s="172"/>
      <c r="I18" s="172"/>
      <c r="J18" s="172"/>
      <c r="K18" s="66"/>
    </row>
    <row r="19" spans="1:11" ht="15" customHeight="1">
      <c r="A19" s="78"/>
      <c r="B19" s="127" t="s">
        <v>145</v>
      </c>
      <c r="C19" s="81" t="s">
        <v>234</v>
      </c>
      <c r="D19" s="82">
        <v>2</v>
      </c>
      <c r="E19" s="66"/>
      <c r="F19" s="66"/>
      <c r="G19" s="172"/>
      <c r="H19" s="172"/>
      <c r="I19" s="172"/>
      <c r="J19" s="172"/>
      <c r="K19" s="77"/>
    </row>
    <row r="20" spans="1:11" ht="18.75" customHeight="1">
      <c r="A20" s="78"/>
      <c r="B20" s="127" t="s">
        <v>146</v>
      </c>
      <c r="C20" s="81" t="s">
        <v>234</v>
      </c>
      <c r="D20" s="82">
        <v>1</v>
      </c>
      <c r="E20" s="66"/>
      <c r="F20" s="79" t="s">
        <v>252</v>
      </c>
      <c r="G20" s="172" t="s">
        <v>263</v>
      </c>
      <c r="H20" s="172"/>
      <c r="I20" s="172"/>
      <c r="J20" s="172"/>
      <c r="K20" s="77"/>
    </row>
    <row r="21" spans="1:11" ht="18.75" customHeight="1">
      <c r="A21" s="78"/>
      <c r="B21" s="127" t="s">
        <v>147</v>
      </c>
      <c r="C21" s="81" t="s">
        <v>234</v>
      </c>
      <c r="D21" s="82">
        <v>1</v>
      </c>
      <c r="E21" s="66"/>
      <c r="F21" s="66"/>
      <c r="G21" s="172"/>
      <c r="H21" s="172"/>
      <c r="I21" s="172"/>
      <c r="J21" s="172"/>
      <c r="K21" s="66"/>
    </row>
    <row r="22" spans="1:11" ht="18.75" customHeight="1">
      <c r="A22" s="78"/>
      <c r="B22" s="127" t="s">
        <v>148</v>
      </c>
      <c r="C22" s="81" t="s">
        <v>234</v>
      </c>
      <c r="D22" s="82">
        <v>2</v>
      </c>
      <c r="E22" s="66"/>
      <c r="F22" s="66"/>
      <c r="G22" s="66"/>
      <c r="H22" s="66"/>
      <c r="I22" s="66"/>
      <c r="J22" s="66"/>
      <c r="K22" s="66"/>
    </row>
    <row r="23" spans="1:11" ht="18.75" customHeight="1">
      <c r="A23" s="78"/>
      <c r="B23" s="127" t="s">
        <v>149</v>
      </c>
      <c r="C23" s="81" t="s">
        <v>234</v>
      </c>
      <c r="D23" s="82">
        <v>2</v>
      </c>
      <c r="E23" s="66"/>
      <c r="F23" s="66"/>
      <c r="G23" s="66"/>
      <c r="H23" s="66"/>
      <c r="I23" s="66"/>
      <c r="J23" s="66"/>
      <c r="K23" s="66"/>
    </row>
    <row r="24" spans="1:11" ht="18.75" customHeight="1">
      <c r="A24" s="78"/>
      <c r="B24" s="127" t="s">
        <v>150</v>
      </c>
      <c r="C24" s="81" t="s">
        <v>234</v>
      </c>
      <c r="D24" s="82">
        <v>1</v>
      </c>
      <c r="E24" s="66"/>
      <c r="F24" s="66"/>
      <c r="G24" s="66"/>
      <c r="H24" s="66"/>
      <c r="I24" s="66"/>
      <c r="J24" s="66"/>
      <c r="K24" s="66"/>
    </row>
    <row r="25" spans="1:11" ht="18.75" customHeight="1">
      <c r="A25" s="78"/>
      <c r="B25" s="127" t="s">
        <v>151</v>
      </c>
      <c r="C25" s="81" t="s">
        <v>234</v>
      </c>
      <c r="D25" s="82">
        <v>3</v>
      </c>
      <c r="E25" s="66"/>
      <c r="F25" s="66"/>
      <c r="G25" s="66"/>
      <c r="H25" s="66"/>
      <c r="I25" s="66"/>
      <c r="J25" s="66"/>
      <c r="K25" s="66"/>
    </row>
    <row r="26" spans="1:11" ht="18.75" customHeight="1">
      <c r="A26" s="78"/>
      <c r="B26" s="127" t="s">
        <v>152</v>
      </c>
      <c r="C26" s="81" t="s">
        <v>234</v>
      </c>
      <c r="D26" s="82">
        <v>1</v>
      </c>
      <c r="E26" s="66"/>
      <c r="F26" s="66"/>
      <c r="G26" s="66"/>
      <c r="H26" s="66"/>
      <c r="I26" s="66"/>
      <c r="J26" s="66"/>
      <c r="K26" s="66"/>
    </row>
    <row r="27" spans="1:11" ht="18.75" customHeight="1">
      <c r="A27" s="78"/>
      <c r="B27" s="127" t="s">
        <v>153</v>
      </c>
      <c r="C27" s="81" t="s">
        <v>234</v>
      </c>
      <c r="D27" s="82">
        <v>1</v>
      </c>
      <c r="E27" s="66"/>
      <c r="F27" s="66"/>
      <c r="G27" s="66"/>
      <c r="H27" s="66"/>
      <c r="I27" s="66"/>
      <c r="J27" s="66"/>
      <c r="K27" s="66"/>
    </row>
    <row r="28" spans="1:11" ht="18.75" customHeight="1">
      <c r="A28" s="78"/>
      <c r="B28" s="127" t="s">
        <v>154</v>
      </c>
      <c r="C28" s="81" t="s">
        <v>234</v>
      </c>
      <c r="D28" s="82">
        <v>3</v>
      </c>
      <c r="E28" s="66"/>
      <c r="F28" s="66"/>
      <c r="G28" s="66"/>
      <c r="H28" s="66"/>
      <c r="I28" s="66"/>
      <c r="J28" s="66"/>
      <c r="K28" s="66"/>
    </row>
    <row r="29" spans="1:11" ht="18.75" customHeight="1">
      <c r="A29" s="80"/>
      <c r="B29" s="127" t="s">
        <v>155</v>
      </c>
      <c r="C29" s="81" t="s">
        <v>234</v>
      </c>
      <c r="D29" s="82">
        <v>1</v>
      </c>
      <c r="E29" s="66"/>
      <c r="F29" s="66"/>
      <c r="G29" s="66"/>
      <c r="H29" s="66"/>
      <c r="I29" s="66"/>
      <c r="J29" s="66"/>
      <c r="K29" s="66"/>
    </row>
    <row r="30" spans="1:11" ht="19.5" customHeight="1" thickBot="1">
      <c r="A30" s="80"/>
      <c r="B30" s="128" t="s">
        <v>156</v>
      </c>
      <c r="C30" s="83" t="s">
        <v>234</v>
      </c>
      <c r="D30" s="84">
        <v>2</v>
      </c>
      <c r="E30" s="66"/>
      <c r="F30" s="66"/>
      <c r="G30" s="66"/>
      <c r="H30" s="66"/>
      <c r="I30" s="66"/>
      <c r="J30" s="66"/>
      <c r="K30" s="66"/>
    </row>
    <row r="31" spans="1:11">
      <c r="A31" s="66"/>
      <c r="B31" s="66"/>
      <c r="C31" s="66"/>
      <c r="D31" s="66"/>
      <c r="E31" s="66"/>
      <c r="F31" s="66"/>
      <c r="G31" s="66"/>
      <c r="H31" s="66"/>
      <c r="I31" s="66"/>
      <c r="J31" s="66"/>
      <c r="K31" s="66"/>
    </row>
    <row r="32" spans="1:11" ht="60" customHeight="1">
      <c r="A32" s="66"/>
      <c r="B32" s="66"/>
      <c r="C32" s="66"/>
      <c r="D32" s="66"/>
      <c r="E32" s="66"/>
      <c r="F32" s="66"/>
      <c r="G32" s="66"/>
      <c r="H32" s="66"/>
      <c r="I32" s="66"/>
      <c r="J32" s="66"/>
      <c r="K32" s="66"/>
    </row>
    <row r="33" spans="2:11" ht="20" customHeight="1">
      <c r="B33" s="66"/>
      <c r="C33" s="66"/>
      <c r="D33" s="66"/>
      <c r="E33" s="66"/>
      <c r="F33" s="66"/>
      <c r="G33" s="66"/>
      <c r="H33" s="66"/>
      <c r="I33" s="66"/>
      <c r="J33" s="66"/>
      <c r="K33" s="66"/>
    </row>
    <row r="34" spans="2:11">
      <c r="B34" s="66"/>
      <c r="C34" s="66"/>
      <c r="D34" s="66"/>
      <c r="E34" s="66"/>
      <c r="F34" s="66"/>
      <c r="G34" s="66"/>
      <c r="H34" s="66"/>
      <c r="I34" s="66"/>
      <c r="J34" s="66"/>
      <c r="K34" s="66"/>
    </row>
    <row r="35" spans="2:11" ht="15" customHeight="1">
      <c r="B35" s="66"/>
      <c r="C35" s="66"/>
      <c r="D35" s="66"/>
      <c r="E35" s="66"/>
      <c r="F35" s="66"/>
      <c r="G35" s="66"/>
      <c r="H35" s="66"/>
      <c r="I35" s="66"/>
      <c r="J35" s="66"/>
      <c r="K35" s="66"/>
    </row>
    <row r="36" spans="2:11">
      <c r="B36" s="66"/>
      <c r="C36" s="66"/>
      <c r="D36" s="66"/>
      <c r="E36" s="66"/>
      <c r="F36" s="66"/>
      <c r="G36" s="66"/>
      <c r="H36" s="66"/>
      <c r="I36" s="66"/>
      <c r="J36" s="66"/>
      <c r="K36" s="66"/>
    </row>
    <row r="37" spans="2:11">
      <c r="B37" s="66"/>
      <c r="C37" s="66"/>
      <c r="D37" s="66"/>
      <c r="E37" s="66"/>
      <c r="F37" s="66"/>
      <c r="G37" s="66"/>
      <c r="H37" s="66"/>
      <c r="I37" s="66"/>
      <c r="J37" s="66"/>
      <c r="K37" s="66"/>
    </row>
    <row r="38" spans="2:11">
      <c r="B38" s="66"/>
      <c r="C38" s="66"/>
      <c r="D38" s="66"/>
      <c r="E38" s="66"/>
      <c r="F38" s="66"/>
      <c r="G38" s="66"/>
      <c r="H38" s="66"/>
      <c r="I38" s="66"/>
      <c r="J38" s="66"/>
      <c r="K38" s="66"/>
    </row>
    <row r="55" ht="15" customHeight="1"/>
    <row r="86" ht="15" customHeight="1"/>
  </sheetData>
  <mergeCells count="9">
    <mergeCell ref="B6:I6"/>
    <mergeCell ref="G18:J19"/>
    <mergeCell ref="G20:J21"/>
    <mergeCell ref="G14:J15"/>
    <mergeCell ref="C1:H1"/>
    <mergeCell ref="C2:H2"/>
    <mergeCell ref="G16:J17"/>
    <mergeCell ref="B4:I5"/>
    <mergeCell ref="F8:J12"/>
  </mergeCells>
  <conditionalFormatting sqref="D17:D30">
    <cfRule type="expression" dxfId="51" priority="3">
      <formula>$C17="No"</formula>
    </cfRule>
  </conditionalFormatting>
  <conditionalFormatting sqref="D9:D15">
    <cfRule type="expression" dxfId="50" priority="1">
      <formula>$C9="No"</formula>
    </cfRule>
  </conditionalFormatting>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60"/>
  <sheetViews>
    <sheetView workbookViewId="0">
      <pane ySplit="3" topLeftCell="A175" activePane="bottomLeft" state="frozenSplit"/>
      <selection pane="bottomLeft" activeCell="G179" sqref="G179"/>
    </sheetView>
  </sheetViews>
  <sheetFormatPr baseColWidth="10" defaultColWidth="11" defaultRowHeight="18" x14ac:dyDescent="0"/>
  <cols>
    <col min="1" max="1" width="18.83203125" style="108" customWidth="1"/>
    <col min="2" max="3" width="13.83203125" style="108" customWidth="1"/>
    <col min="4" max="4" width="6.5" style="108" hidden="1" customWidth="1"/>
    <col min="5" max="5" width="34.6640625" style="109" customWidth="1"/>
    <col min="6" max="6" width="14.5" style="110" customWidth="1"/>
    <col min="7" max="7" width="59.1640625" style="109" customWidth="1"/>
    <col min="8" max="8" width="14" style="111" customWidth="1"/>
    <col min="9" max="9" width="21.83203125" style="112" customWidth="1"/>
    <col min="10" max="10" width="24.1640625" style="112" customWidth="1"/>
    <col min="11" max="11" width="17.33203125" style="8" customWidth="1"/>
    <col min="12" max="12" width="14.6640625" style="8" customWidth="1"/>
    <col min="13" max="13" width="16.83203125" style="8" customWidth="1"/>
    <col min="14" max="14" width="24" style="8" customWidth="1"/>
    <col min="15" max="16" width="11" style="8" customWidth="1"/>
    <col min="17" max="16384" width="11" style="8"/>
  </cols>
  <sheetData>
    <row r="1" spans="1:15" customFormat="1" ht="47" customHeight="1">
      <c r="A1" s="62"/>
      <c r="B1" s="63"/>
      <c r="C1" s="63"/>
      <c r="D1" s="63"/>
      <c r="E1" s="173" t="s">
        <v>259</v>
      </c>
      <c r="F1" s="173"/>
      <c r="G1" s="173"/>
      <c r="H1" s="87"/>
      <c r="I1" s="275" t="s">
        <v>258</v>
      </c>
      <c r="J1" s="87"/>
      <c r="K1" s="48"/>
      <c r="L1" s="48"/>
      <c r="M1" s="45"/>
    </row>
    <row r="2" spans="1:15" customFormat="1" ht="83.25" customHeight="1" thickBot="1">
      <c r="A2" s="62"/>
      <c r="B2" s="63"/>
      <c r="C2" s="63"/>
      <c r="D2" s="63"/>
      <c r="E2" s="174" t="s">
        <v>261</v>
      </c>
      <c r="F2" s="174"/>
      <c r="G2" s="174"/>
      <c r="H2" s="88"/>
      <c r="I2" s="276"/>
      <c r="J2" s="88"/>
      <c r="K2" s="48"/>
      <c r="L2" s="48"/>
      <c r="M2" s="45"/>
    </row>
    <row r="3" spans="1:15" s="120" customFormat="1" ht="46" thickBot="1">
      <c r="A3" s="116" t="s">
        <v>203</v>
      </c>
      <c r="B3" s="117" t="s">
        <v>198</v>
      </c>
      <c r="C3" s="117" t="s">
        <v>199</v>
      </c>
      <c r="D3" s="117" t="s">
        <v>350</v>
      </c>
      <c r="E3" s="117" t="s">
        <v>97</v>
      </c>
      <c r="F3" s="118" t="s">
        <v>0</v>
      </c>
      <c r="G3" s="117" t="s">
        <v>332</v>
      </c>
      <c r="H3" s="117" t="s">
        <v>271</v>
      </c>
      <c r="I3" s="117" t="s">
        <v>200</v>
      </c>
      <c r="J3" s="119" t="s">
        <v>98</v>
      </c>
      <c r="O3" s="121"/>
    </row>
    <row r="4" spans="1:15" ht="31" customHeight="1" thickBot="1">
      <c r="A4" s="283" t="s">
        <v>256</v>
      </c>
      <c r="B4" s="284"/>
      <c r="C4" s="284"/>
      <c r="D4" s="284"/>
      <c r="E4" s="284"/>
      <c r="F4" s="284"/>
      <c r="G4" s="284"/>
      <c r="H4" s="284"/>
      <c r="I4" s="284"/>
      <c r="J4" s="285"/>
    </row>
    <row r="5" spans="1:15" ht="95" customHeight="1">
      <c r="A5" s="259" t="s">
        <v>99</v>
      </c>
      <c r="B5" s="257" t="s">
        <v>230</v>
      </c>
      <c r="C5" s="258" t="s">
        <v>100</v>
      </c>
      <c r="D5" s="258"/>
      <c r="E5" s="291" t="s">
        <v>101</v>
      </c>
      <c r="F5" s="89" t="s">
        <v>102</v>
      </c>
      <c r="G5" s="156" t="s">
        <v>282</v>
      </c>
      <c r="H5" s="266">
        <v>2</v>
      </c>
      <c r="I5" s="182" t="s">
        <v>573</v>
      </c>
      <c r="J5" s="185"/>
      <c r="O5" s="12" t="str">
        <f>'2. Process scope &amp; goals'!C9</f>
        <v>Yes</v>
      </c>
    </row>
    <row r="6" spans="1:15" ht="83" customHeight="1">
      <c r="A6" s="260"/>
      <c r="B6" s="251"/>
      <c r="C6" s="254"/>
      <c r="D6" s="254"/>
      <c r="E6" s="277"/>
      <c r="F6" s="90" t="s">
        <v>197</v>
      </c>
      <c r="G6" s="157" t="s">
        <v>283</v>
      </c>
      <c r="H6" s="267"/>
      <c r="I6" s="183"/>
      <c r="J6" s="186"/>
      <c r="O6" s="8" t="str">
        <f>O5</f>
        <v>Yes</v>
      </c>
    </row>
    <row r="7" spans="1:15" ht="135">
      <c r="A7" s="261"/>
      <c r="B7" s="262"/>
      <c r="C7" s="263"/>
      <c r="D7" s="263"/>
      <c r="E7" s="290"/>
      <c r="F7" s="91" t="s">
        <v>16</v>
      </c>
      <c r="G7" s="158" t="s">
        <v>284</v>
      </c>
      <c r="H7" s="274"/>
      <c r="I7" s="184"/>
      <c r="J7" s="187"/>
      <c r="O7" s="8" t="str">
        <f>O5</f>
        <v>Yes</v>
      </c>
    </row>
    <row r="8" spans="1:15" ht="62" customHeight="1">
      <c r="A8" s="247" t="s">
        <v>99</v>
      </c>
      <c r="B8" s="250" t="s">
        <v>231</v>
      </c>
      <c r="C8" s="271" t="s">
        <v>103</v>
      </c>
      <c r="D8" s="271"/>
      <c r="E8" s="289" t="s">
        <v>104</v>
      </c>
      <c r="F8" s="92" t="s">
        <v>206</v>
      </c>
      <c r="G8" s="159" t="s">
        <v>210</v>
      </c>
      <c r="H8" s="282">
        <v>3</v>
      </c>
      <c r="I8" s="196"/>
      <c r="J8" s="198"/>
      <c r="O8" s="8" t="str">
        <f>O5</f>
        <v>Yes</v>
      </c>
    </row>
    <row r="9" spans="1:15" ht="31.5" customHeight="1">
      <c r="A9" s="248"/>
      <c r="B9" s="251"/>
      <c r="C9" s="272"/>
      <c r="D9" s="272"/>
      <c r="E9" s="277"/>
      <c r="F9" s="90" t="s">
        <v>207</v>
      </c>
      <c r="G9" s="160" t="s">
        <v>211</v>
      </c>
      <c r="H9" s="267"/>
      <c r="I9" s="183"/>
      <c r="J9" s="186"/>
      <c r="O9" s="8" t="str">
        <f>O5</f>
        <v>Yes</v>
      </c>
    </row>
    <row r="10" spans="1:15" ht="83" customHeight="1" thickBot="1">
      <c r="A10" s="249"/>
      <c r="B10" s="252"/>
      <c r="C10" s="273"/>
      <c r="D10" s="273"/>
      <c r="E10" s="278"/>
      <c r="F10" s="93" t="s">
        <v>202</v>
      </c>
      <c r="G10" s="161" t="s">
        <v>212</v>
      </c>
      <c r="H10" s="268"/>
      <c r="I10" s="197"/>
      <c r="J10" s="199"/>
      <c r="O10" s="8" t="str">
        <f>O5</f>
        <v>Yes</v>
      </c>
    </row>
    <row r="11" spans="1:15" ht="65" customHeight="1">
      <c r="A11" s="259" t="s">
        <v>106</v>
      </c>
      <c r="B11" s="257" t="s">
        <v>231</v>
      </c>
      <c r="C11" s="258" t="s">
        <v>105</v>
      </c>
      <c r="D11" s="258"/>
      <c r="E11" s="279" t="s">
        <v>337</v>
      </c>
      <c r="F11" s="89" t="s">
        <v>206</v>
      </c>
      <c r="G11" s="150" t="s">
        <v>541</v>
      </c>
      <c r="H11" s="266">
        <v>3</v>
      </c>
      <c r="I11" s="182"/>
      <c r="J11" s="185"/>
      <c r="O11" s="12" t="str">
        <f>'2. Process scope &amp; goals'!C10</f>
        <v>Yes</v>
      </c>
    </row>
    <row r="12" spans="1:15" ht="63" customHeight="1">
      <c r="A12" s="260"/>
      <c r="B12" s="251"/>
      <c r="C12" s="254"/>
      <c r="D12" s="254"/>
      <c r="E12" s="277"/>
      <c r="F12" s="90" t="s">
        <v>207</v>
      </c>
      <c r="G12" s="151" t="s">
        <v>542</v>
      </c>
      <c r="H12" s="267"/>
      <c r="I12" s="183"/>
      <c r="J12" s="186"/>
      <c r="O12" s="8" t="str">
        <f>O11</f>
        <v>Yes</v>
      </c>
    </row>
    <row r="13" spans="1:15" ht="123" customHeight="1" thickBot="1">
      <c r="A13" s="261"/>
      <c r="B13" s="262"/>
      <c r="C13" s="263"/>
      <c r="D13" s="263"/>
      <c r="E13" s="290"/>
      <c r="F13" s="91" t="s">
        <v>202</v>
      </c>
      <c r="G13" s="152" t="s">
        <v>543</v>
      </c>
      <c r="H13" s="274"/>
      <c r="I13" s="184"/>
      <c r="J13" s="187"/>
      <c r="O13" s="8" t="str">
        <f>O11</f>
        <v>Yes</v>
      </c>
    </row>
    <row r="14" spans="1:15" ht="84" customHeight="1">
      <c r="A14" s="247" t="s">
        <v>106</v>
      </c>
      <c r="B14" s="257" t="s">
        <v>571</v>
      </c>
      <c r="C14" s="253" t="s">
        <v>107</v>
      </c>
      <c r="D14" s="253"/>
      <c r="E14" s="289" t="s">
        <v>338</v>
      </c>
      <c r="F14" s="92" t="s">
        <v>102</v>
      </c>
      <c r="G14" s="153" t="s">
        <v>544</v>
      </c>
      <c r="H14" s="282">
        <v>2</v>
      </c>
      <c r="I14" s="196"/>
      <c r="J14" s="198"/>
      <c r="O14" s="8" t="str">
        <f>O11</f>
        <v>Yes</v>
      </c>
    </row>
    <row r="15" spans="1:15" ht="94.5" customHeight="1">
      <c r="A15" s="248"/>
      <c r="B15" s="251"/>
      <c r="C15" s="254"/>
      <c r="D15" s="254"/>
      <c r="E15" s="277"/>
      <c r="F15" s="90" t="s">
        <v>197</v>
      </c>
      <c r="G15" s="153" t="s">
        <v>545</v>
      </c>
      <c r="H15" s="267"/>
      <c r="I15" s="183"/>
      <c r="J15" s="186"/>
      <c r="O15" s="8" t="str">
        <f>O11</f>
        <v>Yes</v>
      </c>
    </row>
    <row r="16" spans="1:15" ht="110" customHeight="1" thickBot="1">
      <c r="A16" s="249"/>
      <c r="B16" s="262"/>
      <c r="C16" s="255"/>
      <c r="D16" s="255"/>
      <c r="E16" s="278"/>
      <c r="F16" s="93" t="s">
        <v>16</v>
      </c>
      <c r="G16" s="153" t="s">
        <v>546</v>
      </c>
      <c r="H16" s="268"/>
      <c r="I16" s="197"/>
      <c r="J16" s="199"/>
      <c r="O16" s="8" t="str">
        <f>O11</f>
        <v>Yes</v>
      </c>
    </row>
    <row r="17" spans="1:15" ht="57" customHeight="1">
      <c r="A17" s="256"/>
      <c r="B17" s="257" t="s">
        <v>231</v>
      </c>
      <c r="C17" s="258" t="s">
        <v>223</v>
      </c>
      <c r="D17" s="258"/>
      <c r="E17" s="277" t="s">
        <v>339</v>
      </c>
      <c r="F17" s="92" t="s">
        <v>102</v>
      </c>
      <c r="G17" s="153" t="s">
        <v>547</v>
      </c>
      <c r="H17" s="266">
        <v>3</v>
      </c>
      <c r="I17" s="182"/>
      <c r="J17" s="185"/>
    </row>
    <row r="18" spans="1:15" ht="59.25" customHeight="1">
      <c r="A18" s="248"/>
      <c r="B18" s="251"/>
      <c r="C18" s="254"/>
      <c r="D18" s="254"/>
      <c r="E18" s="277"/>
      <c r="F18" s="90" t="s">
        <v>197</v>
      </c>
      <c r="G18" s="153" t="s">
        <v>548</v>
      </c>
      <c r="H18" s="267"/>
      <c r="I18" s="183"/>
      <c r="J18" s="186"/>
    </row>
    <row r="19" spans="1:15" ht="60.75" customHeight="1" thickBot="1">
      <c r="A19" s="248"/>
      <c r="B19" s="262"/>
      <c r="C19" s="255"/>
      <c r="D19" s="255"/>
      <c r="E19" s="278"/>
      <c r="F19" s="93" t="s">
        <v>16</v>
      </c>
      <c r="G19" s="153" t="s">
        <v>549</v>
      </c>
      <c r="H19" s="268"/>
      <c r="I19" s="183"/>
      <c r="J19" s="186"/>
    </row>
    <row r="20" spans="1:15" ht="72.75" customHeight="1">
      <c r="A20" s="248"/>
      <c r="B20" s="257" t="s">
        <v>231</v>
      </c>
      <c r="C20" s="258" t="s">
        <v>224</v>
      </c>
      <c r="D20" s="258"/>
      <c r="E20" s="279" t="s">
        <v>340</v>
      </c>
      <c r="F20" s="92" t="s">
        <v>102</v>
      </c>
      <c r="G20" s="154" t="s">
        <v>550</v>
      </c>
      <c r="H20" s="266">
        <v>2</v>
      </c>
      <c r="I20" s="183" t="s">
        <v>574</v>
      </c>
      <c r="J20" s="186"/>
    </row>
    <row r="21" spans="1:15" ht="54" customHeight="1">
      <c r="A21" s="248"/>
      <c r="B21" s="251"/>
      <c r="C21" s="254"/>
      <c r="D21" s="254"/>
      <c r="E21" s="280"/>
      <c r="F21" s="90" t="s">
        <v>197</v>
      </c>
      <c r="G21" s="151" t="s">
        <v>285</v>
      </c>
      <c r="H21" s="267"/>
      <c r="I21" s="183"/>
      <c r="J21" s="186"/>
    </row>
    <row r="22" spans="1:15" ht="63" customHeight="1" thickBot="1">
      <c r="A22" s="249"/>
      <c r="B22" s="262"/>
      <c r="C22" s="255"/>
      <c r="D22" s="255"/>
      <c r="E22" s="281"/>
      <c r="F22" s="93" t="s">
        <v>16</v>
      </c>
      <c r="G22" s="155" t="s">
        <v>222</v>
      </c>
      <c r="H22" s="268"/>
      <c r="I22" s="197"/>
      <c r="J22" s="199"/>
    </row>
    <row r="23" spans="1:15" ht="63" customHeight="1">
      <c r="A23" s="259" t="s">
        <v>108</v>
      </c>
      <c r="B23" s="257" t="s">
        <v>231</v>
      </c>
      <c r="C23" s="258" t="s">
        <v>110</v>
      </c>
      <c r="D23" s="258"/>
      <c r="E23" s="292" t="s">
        <v>341</v>
      </c>
      <c r="F23" s="89" t="s">
        <v>206</v>
      </c>
      <c r="G23" s="150" t="s">
        <v>551</v>
      </c>
      <c r="H23" s="266">
        <v>3</v>
      </c>
      <c r="I23" s="182"/>
      <c r="J23" s="185"/>
      <c r="O23" s="12" t="str">
        <f>'2. Process scope &amp; goals'!C11</f>
        <v>Yes</v>
      </c>
    </row>
    <row r="24" spans="1:15" ht="31.5" customHeight="1">
      <c r="A24" s="260"/>
      <c r="B24" s="251"/>
      <c r="C24" s="254"/>
      <c r="D24" s="254"/>
      <c r="E24" s="280"/>
      <c r="F24" s="90" t="s">
        <v>207</v>
      </c>
      <c r="G24" s="151" t="s">
        <v>552</v>
      </c>
      <c r="H24" s="267"/>
      <c r="I24" s="183"/>
      <c r="J24" s="186"/>
      <c r="O24" s="8" t="str">
        <f>O23</f>
        <v>Yes</v>
      </c>
    </row>
    <row r="25" spans="1:15" ht="106" customHeight="1" thickBot="1">
      <c r="A25" s="264"/>
      <c r="B25" s="252"/>
      <c r="C25" s="255"/>
      <c r="D25" s="255"/>
      <c r="E25" s="281"/>
      <c r="F25" s="93" t="s">
        <v>202</v>
      </c>
      <c r="G25" s="155" t="s">
        <v>553</v>
      </c>
      <c r="H25" s="268"/>
      <c r="I25" s="197"/>
      <c r="J25" s="199"/>
      <c r="O25" s="8" t="str">
        <f>O23</f>
        <v>Yes</v>
      </c>
    </row>
    <row r="26" spans="1:15" ht="79" customHeight="1">
      <c r="A26" s="259" t="s">
        <v>109</v>
      </c>
      <c r="B26" s="257" t="s">
        <v>230</v>
      </c>
      <c r="C26" s="258" t="s">
        <v>111</v>
      </c>
      <c r="D26" s="258"/>
      <c r="E26" s="279" t="s">
        <v>112</v>
      </c>
      <c r="F26" s="89" t="s">
        <v>102</v>
      </c>
      <c r="G26" s="156" t="s">
        <v>286</v>
      </c>
      <c r="H26" s="266">
        <v>2</v>
      </c>
      <c r="I26" s="182" t="s">
        <v>575</v>
      </c>
      <c r="J26" s="185"/>
      <c r="O26" s="12" t="str">
        <f>'2. Process scope &amp; goals'!C12</f>
        <v>Yes</v>
      </c>
    </row>
    <row r="27" spans="1:15" ht="113" customHeight="1">
      <c r="A27" s="260"/>
      <c r="B27" s="251"/>
      <c r="C27" s="254"/>
      <c r="D27" s="254"/>
      <c r="E27" s="277"/>
      <c r="F27" s="90" t="s">
        <v>197</v>
      </c>
      <c r="G27" s="157" t="s">
        <v>221</v>
      </c>
      <c r="H27" s="267"/>
      <c r="I27" s="183"/>
      <c r="J27" s="186"/>
      <c r="O27" s="8" t="str">
        <f>O26</f>
        <v>Yes</v>
      </c>
    </row>
    <row r="28" spans="1:15" ht="78" customHeight="1" thickBot="1">
      <c r="A28" s="264"/>
      <c r="B28" s="252"/>
      <c r="C28" s="255"/>
      <c r="D28" s="255"/>
      <c r="E28" s="278"/>
      <c r="F28" s="93" t="s">
        <v>16</v>
      </c>
      <c r="G28" s="161" t="s">
        <v>213</v>
      </c>
      <c r="H28" s="268"/>
      <c r="I28" s="197"/>
      <c r="J28" s="199"/>
      <c r="O28" s="13" t="str">
        <f>O26</f>
        <v>Yes</v>
      </c>
    </row>
    <row r="29" spans="1:15" ht="57" customHeight="1">
      <c r="A29" s="256" t="s">
        <v>109</v>
      </c>
      <c r="B29" s="257" t="s">
        <v>231</v>
      </c>
      <c r="C29" s="258" t="s">
        <v>113</v>
      </c>
      <c r="D29" s="258"/>
      <c r="E29" s="291" t="s">
        <v>342</v>
      </c>
      <c r="F29" s="89" t="s">
        <v>201</v>
      </c>
      <c r="G29" s="150" t="s">
        <v>554</v>
      </c>
      <c r="H29" s="266">
        <v>2</v>
      </c>
      <c r="I29" s="182" t="s">
        <v>576</v>
      </c>
      <c r="J29" s="185"/>
      <c r="O29" s="14" t="str">
        <f>O26</f>
        <v>Yes</v>
      </c>
    </row>
    <row r="30" spans="1:15" ht="47.25" customHeight="1">
      <c r="A30" s="248"/>
      <c r="B30" s="251"/>
      <c r="C30" s="254"/>
      <c r="D30" s="254"/>
      <c r="E30" s="277"/>
      <c r="F30" s="90" t="s">
        <v>207</v>
      </c>
      <c r="G30" s="151" t="s">
        <v>555</v>
      </c>
      <c r="H30" s="267"/>
      <c r="I30" s="183"/>
      <c r="J30" s="186"/>
      <c r="O30" s="13" t="str">
        <f>O26</f>
        <v>Yes</v>
      </c>
    </row>
    <row r="31" spans="1:15" ht="100" customHeight="1" thickBot="1">
      <c r="A31" s="249"/>
      <c r="B31" s="252"/>
      <c r="C31" s="255"/>
      <c r="D31" s="255"/>
      <c r="E31" s="278"/>
      <c r="F31" s="93" t="s">
        <v>202</v>
      </c>
      <c r="G31" s="155" t="s">
        <v>556</v>
      </c>
      <c r="H31" s="268"/>
      <c r="I31" s="197"/>
      <c r="J31" s="199"/>
      <c r="O31" s="13" t="str">
        <f>O26</f>
        <v>Yes</v>
      </c>
    </row>
    <row r="32" spans="1:15" ht="77" customHeight="1">
      <c r="A32" s="256" t="s">
        <v>109</v>
      </c>
      <c r="B32" s="257" t="s">
        <v>230</v>
      </c>
      <c r="C32" s="258" t="s">
        <v>114</v>
      </c>
      <c r="D32" s="258"/>
      <c r="E32" s="279" t="s">
        <v>343</v>
      </c>
      <c r="F32" s="89" t="s">
        <v>102</v>
      </c>
      <c r="G32" s="150" t="s">
        <v>557</v>
      </c>
      <c r="H32" s="266">
        <v>2</v>
      </c>
      <c r="I32" s="182"/>
      <c r="J32" s="185"/>
      <c r="O32" s="14" t="str">
        <f>O26</f>
        <v>Yes</v>
      </c>
    </row>
    <row r="33" spans="1:15" ht="97" customHeight="1">
      <c r="A33" s="248"/>
      <c r="B33" s="251"/>
      <c r="C33" s="254"/>
      <c r="D33" s="254"/>
      <c r="E33" s="277"/>
      <c r="F33" s="90" t="s">
        <v>197</v>
      </c>
      <c r="G33" s="151" t="s">
        <v>558</v>
      </c>
      <c r="H33" s="267"/>
      <c r="I33" s="183"/>
      <c r="J33" s="186"/>
      <c r="O33" s="13" t="str">
        <f>O26</f>
        <v>Yes</v>
      </c>
    </row>
    <row r="34" spans="1:15" ht="48" customHeight="1" thickBot="1">
      <c r="A34" s="249"/>
      <c r="B34" s="252"/>
      <c r="C34" s="255"/>
      <c r="D34" s="255"/>
      <c r="E34" s="278"/>
      <c r="F34" s="93" t="s">
        <v>16</v>
      </c>
      <c r="G34" s="155" t="s">
        <v>559</v>
      </c>
      <c r="H34" s="268"/>
      <c r="I34" s="197"/>
      <c r="J34" s="199"/>
      <c r="O34" s="8" t="str">
        <f>O26</f>
        <v>Yes</v>
      </c>
    </row>
    <row r="35" spans="1:15" ht="45">
      <c r="A35" s="259" t="s">
        <v>115</v>
      </c>
      <c r="B35" s="257" t="s">
        <v>230</v>
      </c>
      <c r="C35" s="258" t="s">
        <v>116</v>
      </c>
      <c r="D35" s="258"/>
      <c r="E35" s="279" t="s">
        <v>117</v>
      </c>
      <c r="F35" s="89" t="s">
        <v>102</v>
      </c>
      <c r="G35" s="156" t="s">
        <v>287</v>
      </c>
      <c r="H35" s="266">
        <v>2</v>
      </c>
      <c r="I35" s="182"/>
      <c r="J35" s="185"/>
      <c r="O35" s="12" t="str">
        <f>'2. Process scope &amp; goals'!C13</f>
        <v>Yes</v>
      </c>
    </row>
    <row r="36" spans="1:15" ht="30">
      <c r="A36" s="260"/>
      <c r="B36" s="251"/>
      <c r="C36" s="254"/>
      <c r="D36" s="254"/>
      <c r="E36" s="277"/>
      <c r="F36" s="90" t="s">
        <v>197</v>
      </c>
      <c r="G36" s="157" t="s">
        <v>217</v>
      </c>
      <c r="H36" s="267"/>
      <c r="I36" s="183"/>
      <c r="J36" s="186"/>
      <c r="O36" s="8" t="str">
        <f>O35</f>
        <v>Yes</v>
      </c>
    </row>
    <row r="37" spans="1:15" ht="46" thickBot="1">
      <c r="A37" s="264"/>
      <c r="B37" s="252"/>
      <c r="C37" s="255"/>
      <c r="D37" s="255"/>
      <c r="E37" s="278"/>
      <c r="F37" s="93" t="s">
        <v>16</v>
      </c>
      <c r="G37" s="161" t="s">
        <v>218</v>
      </c>
      <c r="H37" s="268"/>
      <c r="I37" s="197"/>
      <c r="J37" s="199"/>
      <c r="O37" s="8" t="str">
        <f>O36</f>
        <v>Yes</v>
      </c>
    </row>
    <row r="38" spans="1:15" ht="31.5" customHeight="1">
      <c r="A38" s="256"/>
      <c r="B38" s="257" t="s">
        <v>230</v>
      </c>
      <c r="C38" s="258" t="s">
        <v>225</v>
      </c>
      <c r="D38" s="258"/>
      <c r="E38" s="200" t="s">
        <v>344</v>
      </c>
      <c r="F38" s="89" t="s">
        <v>102</v>
      </c>
      <c r="G38" s="154" t="s">
        <v>560</v>
      </c>
      <c r="H38" s="266">
        <v>3</v>
      </c>
      <c r="I38" s="182"/>
      <c r="J38" s="185"/>
    </row>
    <row r="39" spans="1:15" ht="21" customHeight="1">
      <c r="A39" s="248"/>
      <c r="B39" s="251"/>
      <c r="C39" s="254"/>
      <c r="D39" s="254"/>
      <c r="E39" s="201"/>
      <c r="F39" s="90" t="s">
        <v>197</v>
      </c>
      <c r="G39" s="154" t="s">
        <v>561</v>
      </c>
      <c r="H39" s="267"/>
      <c r="I39" s="183"/>
      <c r="J39" s="186"/>
    </row>
    <row r="40" spans="1:15" ht="136" thickBot="1">
      <c r="A40" s="249"/>
      <c r="B40" s="252"/>
      <c r="C40" s="255"/>
      <c r="D40" s="255"/>
      <c r="E40" s="204"/>
      <c r="F40" s="93" t="s">
        <v>16</v>
      </c>
      <c r="G40" s="154" t="s">
        <v>562</v>
      </c>
      <c r="H40" s="268"/>
      <c r="I40" s="197"/>
      <c r="J40" s="199"/>
    </row>
    <row r="41" spans="1:15" ht="90" customHeight="1">
      <c r="A41" s="259" t="s">
        <v>118</v>
      </c>
      <c r="B41" s="257" t="s">
        <v>230</v>
      </c>
      <c r="C41" s="258" t="s">
        <v>119</v>
      </c>
      <c r="D41" s="265" t="s">
        <v>420</v>
      </c>
      <c r="E41" s="279" t="s">
        <v>345</v>
      </c>
      <c r="F41" s="89" t="s">
        <v>102</v>
      </c>
      <c r="G41" s="150" t="s">
        <v>563</v>
      </c>
      <c r="H41" s="266">
        <v>2</v>
      </c>
      <c r="I41" s="182"/>
      <c r="J41" s="185"/>
      <c r="O41" s="12" t="str">
        <f>'2. Process scope &amp; goals'!C14</f>
        <v>Yes</v>
      </c>
    </row>
    <row r="42" spans="1:15" ht="78.75" customHeight="1">
      <c r="A42" s="260"/>
      <c r="B42" s="251"/>
      <c r="C42" s="254"/>
      <c r="D42" s="254"/>
      <c r="E42" s="280"/>
      <c r="F42" s="90" t="s">
        <v>197</v>
      </c>
      <c r="G42" s="151" t="s">
        <v>564</v>
      </c>
      <c r="H42" s="267"/>
      <c r="I42" s="183"/>
      <c r="J42" s="186"/>
      <c r="O42" s="8" t="str">
        <f>O41</f>
        <v>Yes</v>
      </c>
    </row>
    <row r="43" spans="1:15" ht="111" customHeight="1" thickBot="1">
      <c r="A43" s="264"/>
      <c r="B43" s="252"/>
      <c r="C43" s="255"/>
      <c r="D43" s="255"/>
      <c r="E43" s="281"/>
      <c r="F43" s="93" t="s">
        <v>16</v>
      </c>
      <c r="G43" s="155" t="s">
        <v>565</v>
      </c>
      <c r="H43" s="268"/>
      <c r="I43" s="197"/>
      <c r="J43" s="199"/>
      <c r="O43" s="8" t="str">
        <f>O41</f>
        <v>Yes</v>
      </c>
    </row>
    <row r="44" spans="1:15" ht="31.5" customHeight="1">
      <c r="A44" s="256"/>
      <c r="B44" s="257" t="s">
        <v>230</v>
      </c>
      <c r="C44" s="258" t="s">
        <v>226</v>
      </c>
      <c r="D44" s="258"/>
      <c r="E44" s="279" t="s">
        <v>346</v>
      </c>
      <c r="F44" s="89" t="s">
        <v>102</v>
      </c>
      <c r="G44" s="150" t="s">
        <v>566</v>
      </c>
      <c r="H44" s="266">
        <v>2</v>
      </c>
      <c r="I44" s="182"/>
      <c r="J44" s="185"/>
    </row>
    <row r="45" spans="1:15" ht="21" customHeight="1">
      <c r="A45" s="248"/>
      <c r="B45" s="251"/>
      <c r="C45" s="254"/>
      <c r="D45" s="254"/>
      <c r="E45" s="277"/>
      <c r="F45" s="90" t="s">
        <v>197</v>
      </c>
      <c r="G45" s="151" t="s">
        <v>567</v>
      </c>
      <c r="H45" s="267"/>
      <c r="I45" s="183"/>
      <c r="J45" s="186"/>
    </row>
    <row r="46" spans="1:15" ht="151" thickBot="1">
      <c r="A46" s="249"/>
      <c r="B46" s="252"/>
      <c r="C46" s="255"/>
      <c r="D46" s="255"/>
      <c r="E46" s="278"/>
      <c r="F46" s="91" t="s">
        <v>16</v>
      </c>
      <c r="G46" s="155" t="s">
        <v>568</v>
      </c>
      <c r="H46" s="268"/>
      <c r="I46" s="197"/>
      <c r="J46" s="199"/>
    </row>
    <row r="47" spans="1:15" ht="72" customHeight="1">
      <c r="A47" s="259" t="s">
        <v>122</v>
      </c>
      <c r="B47" s="257" t="s">
        <v>230</v>
      </c>
      <c r="C47" s="258" t="s">
        <v>120</v>
      </c>
      <c r="D47" s="258"/>
      <c r="E47" s="279" t="s">
        <v>347</v>
      </c>
      <c r="F47" s="89" t="s">
        <v>102</v>
      </c>
      <c r="G47" s="150" t="s">
        <v>216</v>
      </c>
      <c r="H47" s="266">
        <v>2</v>
      </c>
      <c r="I47" s="182"/>
      <c r="J47" s="185"/>
      <c r="O47" s="12" t="str">
        <f>'2. Process scope &amp; goals'!C15</f>
        <v>Yes</v>
      </c>
    </row>
    <row r="48" spans="1:15" ht="63" customHeight="1">
      <c r="A48" s="260"/>
      <c r="B48" s="251"/>
      <c r="C48" s="254"/>
      <c r="D48" s="254"/>
      <c r="E48" s="277"/>
      <c r="F48" s="90" t="s">
        <v>197</v>
      </c>
      <c r="G48" s="151" t="s">
        <v>569</v>
      </c>
      <c r="H48" s="267"/>
      <c r="I48" s="183"/>
      <c r="J48" s="186"/>
      <c r="O48" s="8" t="str">
        <f>O47</f>
        <v>Yes</v>
      </c>
    </row>
    <row r="49" spans="1:15" ht="47.25" customHeight="1">
      <c r="A49" s="261"/>
      <c r="B49" s="262"/>
      <c r="C49" s="263"/>
      <c r="D49" s="263"/>
      <c r="E49" s="290"/>
      <c r="F49" s="91" t="s">
        <v>16</v>
      </c>
      <c r="G49" s="152" t="s">
        <v>570</v>
      </c>
      <c r="H49" s="274"/>
      <c r="I49" s="184"/>
      <c r="J49" s="187"/>
      <c r="O49" s="8" t="str">
        <f>O47</f>
        <v>Yes</v>
      </c>
    </row>
    <row r="50" spans="1:15" ht="77" customHeight="1">
      <c r="A50" s="247" t="s">
        <v>122</v>
      </c>
      <c r="B50" s="250" t="s">
        <v>230</v>
      </c>
      <c r="C50" s="253" t="s">
        <v>121</v>
      </c>
      <c r="D50" s="253"/>
      <c r="E50" s="289" t="s">
        <v>348</v>
      </c>
      <c r="F50" s="92" t="s">
        <v>102</v>
      </c>
      <c r="G50" s="159" t="s">
        <v>219</v>
      </c>
      <c r="H50" s="282">
        <v>2</v>
      </c>
      <c r="I50" s="196"/>
      <c r="J50" s="198"/>
      <c r="O50" s="8" t="str">
        <f>O47</f>
        <v>Yes</v>
      </c>
    </row>
    <row r="51" spans="1:15" ht="82" customHeight="1">
      <c r="A51" s="248"/>
      <c r="B51" s="251"/>
      <c r="C51" s="254"/>
      <c r="D51" s="254"/>
      <c r="E51" s="277"/>
      <c r="F51" s="90" t="s">
        <v>197</v>
      </c>
      <c r="G51" s="157" t="s">
        <v>220</v>
      </c>
      <c r="H51" s="267"/>
      <c r="I51" s="183"/>
      <c r="J51" s="186"/>
      <c r="O51" s="8" t="str">
        <f>O47</f>
        <v>Yes</v>
      </c>
    </row>
    <row r="52" spans="1:15" ht="79.5" customHeight="1" thickBot="1">
      <c r="A52" s="249"/>
      <c r="B52" s="252"/>
      <c r="C52" s="255"/>
      <c r="D52" s="255"/>
      <c r="E52" s="278"/>
      <c r="F52" s="93" t="s">
        <v>16</v>
      </c>
      <c r="G52" s="161" t="s">
        <v>288</v>
      </c>
      <c r="H52" s="268"/>
      <c r="I52" s="197"/>
      <c r="J52" s="199"/>
      <c r="O52" s="8" t="str">
        <f>O47</f>
        <v>Yes</v>
      </c>
    </row>
    <row r="53" spans="1:15" ht="33" customHeight="1" thickBot="1">
      <c r="A53" s="286" t="s">
        <v>257</v>
      </c>
      <c r="B53" s="287"/>
      <c r="C53" s="287"/>
      <c r="D53" s="287"/>
      <c r="E53" s="287"/>
      <c r="F53" s="287"/>
      <c r="G53" s="287"/>
      <c r="H53" s="287"/>
      <c r="I53" s="287"/>
      <c r="J53" s="288"/>
    </row>
    <row r="54" spans="1:15" ht="60">
      <c r="A54" s="176" t="s">
        <v>12</v>
      </c>
      <c r="B54" s="179" t="s">
        <v>232</v>
      </c>
      <c r="C54" s="179" t="s">
        <v>28</v>
      </c>
      <c r="D54" s="179"/>
      <c r="E54" s="200" t="s">
        <v>123</v>
      </c>
      <c r="F54" s="89" t="s">
        <v>14</v>
      </c>
      <c r="G54" s="94" t="s">
        <v>186</v>
      </c>
      <c r="H54" s="208">
        <v>3</v>
      </c>
      <c r="I54" s="182"/>
      <c r="J54" s="185"/>
      <c r="O54" s="12" t="str">
        <f>'2. Process scope &amp; goals'!C17</f>
        <v>Yes</v>
      </c>
    </row>
    <row r="55" spans="1:15" ht="75">
      <c r="A55" s="177"/>
      <c r="B55" s="180"/>
      <c r="C55" s="180"/>
      <c r="D55" s="180"/>
      <c r="E55" s="201"/>
      <c r="F55" s="90" t="s">
        <v>15</v>
      </c>
      <c r="G55" s="95" t="s">
        <v>187</v>
      </c>
      <c r="H55" s="206"/>
      <c r="I55" s="183"/>
      <c r="J55" s="186"/>
      <c r="O55" s="8" t="str">
        <f>O54</f>
        <v>Yes</v>
      </c>
    </row>
    <row r="56" spans="1:15" ht="75">
      <c r="A56" s="178"/>
      <c r="B56" s="181"/>
      <c r="C56" s="181"/>
      <c r="D56" s="181"/>
      <c r="E56" s="202"/>
      <c r="F56" s="91" t="s">
        <v>16</v>
      </c>
      <c r="G56" s="96" t="s">
        <v>188</v>
      </c>
      <c r="H56" s="209"/>
      <c r="I56" s="184"/>
      <c r="J56" s="187"/>
      <c r="O56" s="8" t="str">
        <f>O54</f>
        <v>Yes</v>
      </c>
    </row>
    <row r="57" spans="1:15" ht="60">
      <c r="A57" s="188" t="s">
        <v>12</v>
      </c>
      <c r="B57" s="191" t="s">
        <v>232</v>
      </c>
      <c r="C57" s="191" t="s">
        <v>29</v>
      </c>
      <c r="D57" s="191"/>
      <c r="E57" s="203" t="s">
        <v>209</v>
      </c>
      <c r="F57" s="92" t="s">
        <v>14</v>
      </c>
      <c r="G57" s="97" t="s">
        <v>289</v>
      </c>
      <c r="H57" s="205">
        <v>2</v>
      </c>
      <c r="I57" s="196" t="s">
        <v>577</v>
      </c>
      <c r="J57" s="198"/>
      <c r="O57" s="8" t="str">
        <f>O54</f>
        <v>Yes</v>
      </c>
    </row>
    <row r="58" spans="1:15" ht="75">
      <c r="A58" s="189"/>
      <c r="B58" s="180"/>
      <c r="C58" s="180"/>
      <c r="D58" s="180"/>
      <c r="E58" s="201"/>
      <c r="F58" s="90" t="s">
        <v>15</v>
      </c>
      <c r="G58" s="95" t="s">
        <v>189</v>
      </c>
      <c r="H58" s="206"/>
      <c r="I58" s="183"/>
      <c r="J58" s="186"/>
      <c r="O58" s="8" t="str">
        <f>O54</f>
        <v>Yes</v>
      </c>
    </row>
    <row r="59" spans="1:15" ht="30">
      <c r="A59" s="210"/>
      <c r="B59" s="181"/>
      <c r="C59" s="181"/>
      <c r="D59" s="181"/>
      <c r="E59" s="202"/>
      <c r="F59" s="91" t="s">
        <v>16</v>
      </c>
      <c r="G59" s="96" t="s">
        <v>214</v>
      </c>
      <c r="H59" s="209"/>
      <c r="I59" s="184"/>
      <c r="J59" s="187"/>
      <c r="O59" s="8" t="str">
        <f>O54</f>
        <v>Yes</v>
      </c>
    </row>
    <row r="60" spans="1:15" ht="75">
      <c r="A60" s="188" t="s">
        <v>12</v>
      </c>
      <c r="B60" s="191" t="s">
        <v>233</v>
      </c>
      <c r="C60" s="191" t="s">
        <v>95</v>
      </c>
      <c r="D60" s="191"/>
      <c r="E60" s="203" t="s">
        <v>349</v>
      </c>
      <c r="F60" s="92" t="s">
        <v>201</v>
      </c>
      <c r="G60" s="145" t="s">
        <v>422</v>
      </c>
      <c r="H60" s="205">
        <v>2</v>
      </c>
      <c r="I60" s="196"/>
      <c r="J60" s="198"/>
      <c r="O60" s="8" t="str">
        <f>O54</f>
        <v>Yes</v>
      </c>
    </row>
    <row r="61" spans="1:15" ht="60">
      <c r="A61" s="189"/>
      <c r="B61" s="180"/>
      <c r="C61" s="180"/>
      <c r="D61" s="180"/>
      <c r="E61" s="201"/>
      <c r="F61" s="90" t="s">
        <v>207</v>
      </c>
      <c r="G61" s="146" t="s">
        <v>423</v>
      </c>
      <c r="H61" s="206"/>
      <c r="I61" s="183"/>
      <c r="J61" s="186"/>
      <c r="O61" s="8" t="str">
        <f>O54</f>
        <v>Yes</v>
      </c>
    </row>
    <row r="62" spans="1:15" ht="165">
      <c r="A62" s="210"/>
      <c r="B62" s="181"/>
      <c r="C62" s="181"/>
      <c r="D62" s="181"/>
      <c r="E62" s="202"/>
      <c r="F62" s="91" t="s">
        <v>202</v>
      </c>
      <c r="G62" s="147" t="s">
        <v>424</v>
      </c>
      <c r="H62" s="209"/>
      <c r="I62" s="184"/>
      <c r="J62" s="187"/>
      <c r="O62" s="8" t="str">
        <f>O54</f>
        <v>Yes</v>
      </c>
    </row>
    <row r="63" spans="1:15" ht="75">
      <c r="A63" s="188" t="s">
        <v>12</v>
      </c>
      <c r="B63" s="191" t="s">
        <v>232</v>
      </c>
      <c r="C63" s="191" t="s">
        <v>208</v>
      </c>
      <c r="D63" s="191"/>
      <c r="E63" s="203" t="s">
        <v>124</v>
      </c>
      <c r="F63" s="92" t="s">
        <v>14</v>
      </c>
      <c r="G63" s="97" t="s">
        <v>157</v>
      </c>
      <c r="H63" s="205">
        <v>3</v>
      </c>
      <c r="I63" s="196"/>
      <c r="J63" s="198"/>
      <c r="O63" s="8" t="str">
        <f>O54</f>
        <v>Yes</v>
      </c>
    </row>
    <row r="64" spans="1:15" ht="60">
      <c r="A64" s="189"/>
      <c r="B64" s="180"/>
      <c r="C64" s="180"/>
      <c r="D64" s="180"/>
      <c r="E64" s="201"/>
      <c r="F64" s="90" t="s">
        <v>15</v>
      </c>
      <c r="G64" s="95" t="s">
        <v>172</v>
      </c>
      <c r="H64" s="206"/>
      <c r="I64" s="183"/>
      <c r="J64" s="186"/>
      <c r="O64" s="8" t="str">
        <f>O54</f>
        <v>Yes</v>
      </c>
    </row>
    <row r="65" spans="1:15" ht="46" thickBot="1">
      <c r="A65" s="190"/>
      <c r="B65" s="192"/>
      <c r="C65" s="192"/>
      <c r="D65" s="192"/>
      <c r="E65" s="204"/>
      <c r="F65" s="93" t="s">
        <v>16</v>
      </c>
      <c r="G65" s="98" t="s">
        <v>173</v>
      </c>
      <c r="H65" s="207"/>
      <c r="I65" s="197"/>
      <c r="J65" s="199"/>
      <c r="O65" s="8" t="str">
        <f>O54</f>
        <v>Yes</v>
      </c>
    </row>
    <row r="66" spans="1:15" ht="60">
      <c r="A66" s="176" t="s">
        <v>1</v>
      </c>
      <c r="B66" s="179" t="s">
        <v>232</v>
      </c>
      <c r="C66" s="227" t="s">
        <v>30</v>
      </c>
      <c r="D66" s="179" t="s">
        <v>31</v>
      </c>
      <c r="E66" s="203" t="s">
        <v>13</v>
      </c>
      <c r="F66" s="92" t="s">
        <v>14</v>
      </c>
      <c r="G66" s="97" t="s">
        <v>158</v>
      </c>
      <c r="H66" s="208">
        <v>3</v>
      </c>
      <c r="I66" s="182" t="s">
        <v>578</v>
      </c>
      <c r="J66" s="185"/>
      <c r="O66" s="8" t="str">
        <f>O69</f>
        <v>Yes</v>
      </c>
    </row>
    <row r="67" spans="1:15" ht="45">
      <c r="A67" s="177"/>
      <c r="B67" s="180"/>
      <c r="C67" s="194"/>
      <c r="D67" s="180"/>
      <c r="E67" s="201"/>
      <c r="F67" s="90" t="s">
        <v>15</v>
      </c>
      <c r="G67" s="95" t="s">
        <v>174</v>
      </c>
      <c r="H67" s="206"/>
      <c r="I67" s="183"/>
      <c r="J67" s="186"/>
      <c r="O67" s="8" t="str">
        <f>O69</f>
        <v>Yes</v>
      </c>
    </row>
    <row r="68" spans="1:15" ht="46" thickBot="1">
      <c r="A68" s="246"/>
      <c r="B68" s="192"/>
      <c r="C68" s="195"/>
      <c r="D68" s="192"/>
      <c r="E68" s="202"/>
      <c r="F68" s="91" t="s">
        <v>16</v>
      </c>
      <c r="G68" s="96" t="s">
        <v>175</v>
      </c>
      <c r="H68" s="207"/>
      <c r="I68" s="197"/>
      <c r="J68" s="199"/>
      <c r="O68" s="8" t="str">
        <f>O69</f>
        <v>Yes</v>
      </c>
    </row>
    <row r="69" spans="1:15" ht="45">
      <c r="A69" s="243" t="s">
        <v>1</v>
      </c>
      <c r="B69" s="179" t="s">
        <v>232</v>
      </c>
      <c r="C69" s="227" t="s">
        <v>31</v>
      </c>
      <c r="D69" s="179" t="s">
        <v>30</v>
      </c>
      <c r="E69" s="200" t="s">
        <v>125</v>
      </c>
      <c r="F69" s="89" t="s">
        <v>14</v>
      </c>
      <c r="G69" s="94" t="s">
        <v>190</v>
      </c>
      <c r="H69" s="208">
        <v>3</v>
      </c>
      <c r="I69" s="182"/>
      <c r="J69" s="185"/>
      <c r="O69" s="8" t="str">
        <f>'2. Process scope &amp; goals'!C18</f>
        <v>Yes</v>
      </c>
    </row>
    <row r="70" spans="1:15" ht="75">
      <c r="A70" s="244"/>
      <c r="B70" s="180"/>
      <c r="C70" s="194"/>
      <c r="D70" s="180"/>
      <c r="E70" s="201"/>
      <c r="F70" s="90" t="s">
        <v>15</v>
      </c>
      <c r="G70" s="95" t="s">
        <v>191</v>
      </c>
      <c r="H70" s="206"/>
      <c r="I70" s="183"/>
      <c r="J70" s="186"/>
      <c r="O70" s="8" t="str">
        <f>O69</f>
        <v>Yes</v>
      </c>
    </row>
    <row r="71" spans="1:15" ht="45">
      <c r="A71" s="245"/>
      <c r="B71" s="181"/>
      <c r="C71" s="226"/>
      <c r="D71" s="181"/>
      <c r="E71" s="202"/>
      <c r="F71" s="91" t="s">
        <v>16</v>
      </c>
      <c r="G71" s="96" t="s">
        <v>192</v>
      </c>
      <c r="H71" s="209"/>
      <c r="I71" s="184"/>
      <c r="J71" s="187"/>
      <c r="O71" s="8" t="str">
        <f>O69</f>
        <v>Yes</v>
      </c>
    </row>
    <row r="72" spans="1:15" ht="37.5" customHeight="1">
      <c r="A72" s="188" t="s">
        <v>1</v>
      </c>
      <c r="B72" s="191" t="s">
        <v>232</v>
      </c>
      <c r="C72" s="191" t="s">
        <v>33</v>
      </c>
      <c r="D72" s="191"/>
      <c r="E72" s="203" t="s">
        <v>126</v>
      </c>
      <c r="F72" s="92" t="s">
        <v>14</v>
      </c>
      <c r="G72" s="97" t="s">
        <v>176</v>
      </c>
      <c r="H72" s="205">
        <v>3</v>
      </c>
      <c r="I72" s="196"/>
      <c r="J72" s="198"/>
      <c r="O72" s="8" t="str">
        <f>O69</f>
        <v>Yes</v>
      </c>
    </row>
    <row r="73" spans="1:15" ht="45">
      <c r="A73" s="189"/>
      <c r="B73" s="180"/>
      <c r="C73" s="180"/>
      <c r="D73" s="180"/>
      <c r="E73" s="201"/>
      <c r="F73" s="90" t="s">
        <v>15</v>
      </c>
      <c r="G73" s="95" t="s">
        <v>193</v>
      </c>
      <c r="H73" s="206"/>
      <c r="I73" s="183"/>
      <c r="J73" s="186"/>
      <c r="O73" s="8" t="str">
        <f>O69</f>
        <v>Yes</v>
      </c>
    </row>
    <row r="74" spans="1:15" ht="60">
      <c r="A74" s="210"/>
      <c r="B74" s="181"/>
      <c r="C74" s="181"/>
      <c r="D74" s="181"/>
      <c r="E74" s="202"/>
      <c r="F74" s="91" t="s">
        <v>16</v>
      </c>
      <c r="G74" s="96" t="s">
        <v>177</v>
      </c>
      <c r="H74" s="209"/>
      <c r="I74" s="184"/>
      <c r="J74" s="187"/>
      <c r="O74" s="8" t="str">
        <f>O69</f>
        <v>Yes</v>
      </c>
    </row>
    <row r="75" spans="1:15" ht="37.5" customHeight="1">
      <c r="A75" s="188" t="s">
        <v>1</v>
      </c>
      <c r="B75" s="191" t="s">
        <v>232</v>
      </c>
      <c r="C75" s="191" t="s">
        <v>34</v>
      </c>
      <c r="D75" s="191"/>
      <c r="E75" s="203" t="s">
        <v>351</v>
      </c>
      <c r="F75" s="92" t="s">
        <v>14</v>
      </c>
      <c r="G75" s="145" t="s">
        <v>425</v>
      </c>
      <c r="H75" s="205">
        <v>3</v>
      </c>
      <c r="I75" s="196"/>
      <c r="J75" s="198"/>
      <c r="O75" s="8" t="str">
        <f>O69</f>
        <v>Yes</v>
      </c>
    </row>
    <row r="76" spans="1:15" ht="45">
      <c r="A76" s="189"/>
      <c r="B76" s="180"/>
      <c r="C76" s="180"/>
      <c r="D76" s="180"/>
      <c r="E76" s="201"/>
      <c r="F76" s="90" t="s">
        <v>15</v>
      </c>
      <c r="G76" s="146" t="s">
        <v>426</v>
      </c>
      <c r="H76" s="206"/>
      <c r="I76" s="183"/>
      <c r="J76" s="186"/>
      <c r="O76" s="8" t="str">
        <f>O69</f>
        <v>Yes</v>
      </c>
    </row>
    <row r="77" spans="1:15" ht="45">
      <c r="A77" s="210"/>
      <c r="B77" s="181"/>
      <c r="C77" s="181"/>
      <c r="D77" s="181"/>
      <c r="E77" s="202"/>
      <c r="F77" s="91" t="s">
        <v>16</v>
      </c>
      <c r="G77" s="147" t="s">
        <v>427</v>
      </c>
      <c r="H77" s="209"/>
      <c r="I77" s="184"/>
      <c r="J77" s="187"/>
      <c r="O77" s="8" t="str">
        <f>O69</f>
        <v>Yes</v>
      </c>
    </row>
    <row r="78" spans="1:15" ht="48" customHeight="1">
      <c r="A78" s="188" t="s">
        <v>1</v>
      </c>
      <c r="B78" s="191" t="s">
        <v>232</v>
      </c>
      <c r="C78" s="191" t="s">
        <v>35</v>
      </c>
      <c r="D78" s="191"/>
      <c r="E78" s="203" t="s">
        <v>352</v>
      </c>
      <c r="F78" s="92" t="s">
        <v>14</v>
      </c>
      <c r="G78" s="145" t="s">
        <v>428</v>
      </c>
      <c r="H78" s="205">
        <v>3</v>
      </c>
      <c r="I78" s="196"/>
      <c r="J78" s="198"/>
      <c r="O78" s="8" t="str">
        <f>O69</f>
        <v>Yes</v>
      </c>
    </row>
    <row r="79" spans="1:15" ht="75">
      <c r="A79" s="189"/>
      <c r="B79" s="180"/>
      <c r="C79" s="180"/>
      <c r="D79" s="180"/>
      <c r="E79" s="201"/>
      <c r="F79" s="90" t="s">
        <v>15</v>
      </c>
      <c r="G79" s="146" t="s">
        <v>429</v>
      </c>
      <c r="H79" s="206"/>
      <c r="I79" s="183"/>
      <c r="J79" s="186"/>
      <c r="O79" s="8" t="str">
        <f>O69</f>
        <v>Yes</v>
      </c>
    </row>
    <row r="80" spans="1:15" ht="49" customHeight="1">
      <c r="A80" s="210"/>
      <c r="B80" s="181"/>
      <c r="C80" s="181"/>
      <c r="D80" s="181"/>
      <c r="E80" s="202"/>
      <c r="F80" s="91" t="s">
        <v>16</v>
      </c>
      <c r="G80" s="147" t="s">
        <v>430</v>
      </c>
      <c r="H80" s="209"/>
      <c r="I80" s="184"/>
      <c r="J80" s="187"/>
      <c r="O80" s="8" t="str">
        <f>O69</f>
        <v>Yes</v>
      </c>
    </row>
    <row r="81" spans="1:15" ht="41" customHeight="1">
      <c r="A81" s="188" t="s">
        <v>1</v>
      </c>
      <c r="B81" s="191" t="s">
        <v>232</v>
      </c>
      <c r="C81" s="191" t="s">
        <v>127</v>
      </c>
      <c r="D81" s="191"/>
      <c r="E81" s="219" t="s">
        <v>353</v>
      </c>
      <c r="F81" s="92" t="s">
        <v>14</v>
      </c>
      <c r="G81" s="145" t="s">
        <v>431</v>
      </c>
      <c r="H81" s="205">
        <v>3</v>
      </c>
      <c r="I81" s="196"/>
      <c r="J81" s="198"/>
      <c r="O81" s="8" t="str">
        <f>O69</f>
        <v>Yes</v>
      </c>
    </row>
    <row r="82" spans="1:15" ht="45">
      <c r="A82" s="189"/>
      <c r="B82" s="180"/>
      <c r="C82" s="180"/>
      <c r="D82" s="180"/>
      <c r="E82" s="220"/>
      <c r="F82" s="90" t="s">
        <v>15</v>
      </c>
      <c r="G82" s="146" t="s">
        <v>432</v>
      </c>
      <c r="H82" s="206"/>
      <c r="I82" s="183"/>
      <c r="J82" s="186"/>
      <c r="O82" s="8" t="str">
        <f>O69</f>
        <v>Yes</v>
      </c>
    </row>
    <row r="83" spans="1:15" ht="45">
      <c r="A83" s="210"/>
      <c r="B83" s="181"/>
      <c r="C83" s="181"/>
      <c r="D83" s="181"/>
      <c r="E83" s="231"/>
      <c r="F83" s="91" t="s">
        <v>16</v>
      </c>
      <c r="G83" s="147" t="s">
        <v>433</v>
      </c>
      <c r="H83" s="209"/>
      <c r="I83" s="184"/>
      <c r="J83" s="187"/>
      <c r="O83" s="8" t="str">
        <f>O69</f>
        <v>Yes</v>
      </c>
    </row>
    <row r="84" spans="1:15" ht="51" customHeight="1">
      <c r="A84" s="188" t="s">
        <v>1</v>
      </c>
      <c r="B84" s="191" t="s">
        <v>232</v>
      </c>
      <c r="C84" s="191" t="s">
        <v>128</v>
      </c>
      <c r="D84" s="191"/>
      <c r="E84" s="219" t="s">
        <v>354</v>
      </c>
      <c r="F84" s="92" t="s">
        <v>14</v>
      </c>
      <c r="G84" s="145" t="s">
        <v>434</v>
      </c>
      <c r="H84" s="205">
        <v>3</v>
      </c>
      <c r="I84" s="196"/>
      <c r="J84" s="198"/>
      <c r="O84" s="8" t="str">
        <f>O69</f>
        <v>Yes</v>
      </c>
    </row>
    <row r="85" spans="1:15" ht="45">
      <c r="A85" s="189"/>
      <c r="B85" s="180"/>
      <c r="C85" s="180"/>
      <c r="D85" s="180"/>
      <c r="E85" s="220"/>
      <c r="F85" s="90" t="s">
        <v>15</v>
      </c>
      <c r="G85" s="146" t="s">
        <v>435</v>
      </c>
      <c r="H85" s="206"/>
      <c r="I85" s="183"/>
      <c r="J85" s="186"/>
      <c r="O85" s="8" t="str">
        <f>O69</f>
        <v>Yes</v>
      </c>
    </row>
    <row r="86" spans="1:15" ht="61" thickBot="1">
      <c r="A86" s="190"/>
      <c r="B86" s="192"/>
      <c r="C86" s="192"/>
      <c r="D86" s="192"/>
      <c r="E86" s="221"/>
      <c r="F86" s="93" t="s">
        <v>16</v>
      </c>
      <c r="G86" s="148" t="s">
        <v>436</v>
      </c>
      <c r="H86" s="207"/>
      <c r="I86" s="197"/>
      <c r="J86" s="199"/>
      <c r="O86" s="8" t="str">
        <f>O69</f>
        <v>Yes</v>
      </c>
    </row>
    <row r="87" spans="1:15" ht="36" customHeight="1">
      <c r="A87" s="176" t="s">
        <v>2</v>
      </c>
      <c r="B87" s="179" t="s">
        <v>232</v>
      </c>
      <c r="C87" s="179" t="s">
        <v>36</v>
      </c>
      <c r="D87" s="179"/>
      <c r="E87" s="239" t="s">
        <v>129</v>
      </c>
      <c r="F87" s="89" t="s">
        <v>14</v>
      </c>
      <c r="G87" s="149" t="s">
        <v>437</v>
      </c>
      <c r="H87" s="208">
        <v>3</v>
      </c>
      <c r="I87" s="182"/>
      <c r="J87" s="185"/>
      <c r="O87" s="12" t="str">
        <f>'2. Process scope &amp; goals'!C19</f>
        <v>Yes</v>
      </c>
    </row>
    <row r="88" spans="1:15" ht="45">
      <c r="A88" s="177"/>
      <c r="B88" s="180"/>
      <c r="C88" s="180"/>
      <c r="D88" s="180"/>
      <c r="E88" s="220"/>
      <c r="F88" s="90" t="s">
        <v>15</v>
      </c>
      <c r="G88" s="146" t="s">
        <v>438</v>
      </c>
      <c r="H88" s="206"/>
      <c r="I88" s="183"/>
      <c r="J88" s="186"/>
      <c r="O88" s="8" t="str">
        <f>O87</f>
        <v>Yes</v>
      </c>
    </row>
    <row r="89" spans="1:15" ht="45">
      <c r="A89" s="178"/>
      <c r="B89" s="181"/>
      <c r="C89" s="181"/>
      <c r="D89" s="181"/>
      <c r="E89" s="231"/>
      <c r="F89" s="91" t="s">
        <v>16</v>
      </c>
      <c r="G89" s="147" t="s">
        <v>439</v>
      </c>
      <c r="H89" s="209"/>
      <c r="I89" s="184"/>
      <c r="J89" s="187"/>
      <c r="O89" s="8" t="str">
        <f>O87</f>
        <v>Yes</v>
      </c>
    </row>
    <row r="90" spans="1:15" ht="48" customHeight="1">
      <c r="A90" s="188" t="s">
        <v>2</v>
      </c>
      <c r="B90" s="191" t="s">
        <v>233</v>
      </c>
      <c r="C90" s="191" t="s">
        <v>37</v>
      </c>
      <c r="D90" s="191"/>
      <c r="E90" s="219" t="s">
        <v>355</v>
      </c>
      <c r="F90" s="92" t="s">
        <v>201</v>
      </c>
      <c r="G90" s="145" t="s">
        <v>440</v>
      </c>
      <c r="H90" s="205">
        <v>3</v>
      </c>
      <c r="I90" s="196"/>
      <c r="J90" s="198"/>
      <c r="O90" s="8" t="str">
        <f>O87</f>
        <v>Yes</v>
      </c>
    </row>
    <row r="91" spans="1:15" ht="75">
      <c r="A91" s="189"/>
      <c r="B91" s="180"/>
      <c r="C91" s="180"/>
      <c r="D91" s="180"/>
      <c r="E91" s="237"/>
      <c r="F91" s="90" t="s">
        <v>207</v>
      </c>
      <c r="G91" s="146" t="s">
        <v>441</v>
      </c>
      <c r="H91" s="206"/>
      <c r="I91" s="183"/>
      <c r="J91" s="186"/>
      <c r="O91" s="8" t="str">
        <f>O87</f>
        <v>Yes</v>
      </c>
    </row>
    <row r="92" spans="1:15" ht="45">
      <c r="A92" s="210"/>
      <c r="B92" s="181"/>
      <c r="C92" s="181"/>
      <c r="D92" s="181"/>
      <c r="E92" s="269"/>
      <c r="F92" s="91" t="s">
        <v>202</v>
      </c>
      <c r="G92" s="147" t="s">
        <v>442</v>
      </c>
      <c r="H92" s="209"/>
      <c r="I92" s="184"/>
      <c r="J92" s="187"/>
      <c r="O92" s="8" t="str">
        <f>O87</f>
        <v>Yes</v>
      </c>
    </row>
    <row r="93" spans="1:15" ht="45" customHeight="1">
      <c r="A93" s="188" t="s">
        <v>2</v>
      </c>
      <c r="B93" s="191" t="s">
        <v>233</v>
      </c>
      <c r="C93" s="191" t="s">
        <v>32</v>
      </c>
      <c r="D93" s="191"/>
      <c r="E93" s="203" t="s">
        <v>356</v>
      </c>
      <c r="F93" s="92" t="s">
        <v>201</v>
      </c>
      <c r="G93" s="145" t="s">
        <v>443</v>
      </c>
      <c r="H93" s="205">
        <v>3</v>
      </c>
      <c r="I93" s="196"/>
      <c r="J93" s="198"/>
      <c r="O93" s="8" t="str">
        <f>O87</f>
        <v>Yes</v>
      </c>
    </row>
    <row r="94" spans="1:15" ht="75">
      <c r="A94" s="189"/>
      <c r="B94" s="180"/>
      <c r="C94" s="180"/>
      <c r="D94" s="180"/>
      <c r="E94" s="201"/>
      <c r="F94" s="90" t="s">
        <v>207</v>
      </c>
      <c r="G94" s="146" t="s">
        <v>290</v>
      </c>
      <c r="H94" s="206"/>
      <c r="I94" s="183"/>
      <c r="J94" s="186"/>
      <c r="O94" s="8" t="str">
        <f>O87</f>
        <v>Yes</v>
      </c>
    </row>
    <row r="95" spans="1:15" ht="61" thickBot="1">
      <c r="A95" s="190"/>
      <c r="B95" s="192"/>
      <c r="C95" s="192"/>
      <c r="D95" s="192"/>
      <c r="E95" s="204"/>
      <c r="F95" s="93" t="s">
        <v>202</v>
      </c>
      <c r="G95" s="148" t="s">
        <v>194</v>
      </c>
      <c r="H95" s="207"/>
      <c r="I95" s="197"/>
      <c r="J95" s="199"/>
      <c r="O95" s="8" t="str">
        <f>O87</f>
        <v>Yes</v>
      </c>
    </row>
    <row r="96" spans="1:15" s="10" customFormat="1" ht="47.25" customHeight="1">
      <c r="A96" s="176" t="s">
        <v>96</v>
      </c>
      <c r="B96" s="179" t="s">
        <v>232</v>
      </c>
      <c r="C96" s="179" t="s">
        <v>38</v>
      </c>
      <c r="D96" s="240"/>
      <c r="E96" s="200" t="s">
        <v>130</v>
      </c>
      <c r="F96" s="99" t="s">
        <v>14</v>
      </c>
      <c r="G96" s="150" t="s">
        <v>444</v>
      </c>
      <c r="H96" s="230">
        <v>3</v>
      </c>
      <c r="I96" s="228"/>
      <c r="J96" s="229"/>
      <c r="O96" s="15" t="str">
        <f>'2. Process scope &amp; goals'!C20</f>
        <v>Yes</v>
      </c>
    </row>
    <row r="97" spans="1:15" s="10" customFormat="1" ht="60">
      <c r="A97" s="177"/>
      <c r="B97" s="180"/>
      <c r="C97" s="180"/>
      <c r="D97" s="241"/>
      <c r="E97" s="201"/>
      <c r="F97" s="100" t="s">
        <v>15</v>
      </c>
      <c r="G97" s="151" t="s">
        <v>445</v>
      </c>
      <c r="H97" s="223"/>
      <c r="I97" s="212"/>
      <c r="J97" s="215"/>
      <c r="O97" s="10" t="str">
        <f>O96</f>
        <v>Yes</v>
      </c>
    </row>
    <row r="98" spans="1:15" s="10" customFormat="1" ht="45">
      <c r="A98" s="178"/>
      <c r="B98" s="181"/>
      <c r="C98" s="181"/>
      <c r="D98" s="242"/>
      <c r="E98" s="202"/>
      <c r="F98" s="102" t="s">
        <v>16</v>
      </c>
      <c r="G98" s="152" t="s">
        <v>446</v>
      </c>
      <c r="H98" s="224"/>
      <c r="I98" s="213"/>
      <c r="J98" s="216"/>
      <c r="O98" s="10" t="str">
        <f>O96</f>
        <v>Yes</v>
      </c>
    </row>
    <row r="99" spans="1:15" s="10" customFormat="1" ht="48" customHeight="1">
      <c r="A99" s="188" t="s">
        <v>96</v>
      </c>
      <c r="B99" s="191" t="s">
        <v>232</v>
      </c>
      <c r="C99" s="193" t="s">
        <v>358</v>
      </c>
      <c r="D99" s="193" t="s">
        <v>357</v>
      </c>
      <c r="E99" s="203" t="s">
        <v>359</v>
      </c>
      <c r="F99" s="104" t="s">
        <v>14</v>
      </c>
      <c r="G99" s="153" t="s">
        <v>447</v>
      </c>
      <c r="H99" s="222">
        <v>2</v>
      </c>
      <c r="I99" s="211"/>
      <c r="J99" s="214"/>
      <c r="O99" s="10" t="str">
        <f>O96</f>
        <v>Yes</v>
      </c>
    </row>
    <row r="100" spans="1:15" s="10" customFormat="1" ht="60">
      <c r="A100" s="189"/>
      <c r="B100" s="180"/>
      <c r="C100" s="194"/>
      <c r="D100" s="194"/>
      <c r="E100" s="237"/>
      <c r="F100" s="100" t="s">
        <v>15</v>
      </c>
      <c r="G100" s="151" t="s">
        <v>448</v>
      </c>
      <c r="H100" s="223"/>
      <c r="I100" s="212"/>
      <c r="J100" s="215"/>
      <c r="O100" s="10" t="str">
        <f>O96</f>
        <v>Yes</v>
      </c>
    </row>
    <row r="101" spans="1:15" s="10" customFormat="1" ht="46" thickBot="1">
      <c r="A101" s="190"/>
      <c r="B101" s="192"/>
      <c r="C101" s="195"/>
      <c r="D101" s="195"/>
      <c r="E101" s="238"/>
      <c r="F101" s="106" t="s">
        <v>16</v>
      </c>
      <c r="G101" s="143" t="s">
        <v>295</v>
      </c>
      <c r="H101" s="225"/>
      <c r="I101" s="217"/>
      <c r="J101" s="218"/>
      <c r="O101" s="10" t="str">
        <f>O96</f>
        <v>Yes</v>
      </c>
    </row>
    <row r="102" spans="1:15" s="10" customFormat="1" ht="51" customHeight="1">
      <c r="A102" s="232" t="s">
        <v>96</v>
      </c>
      <c r="B102" s="179" t="s">
        <v>267</v>
      </c>
      <c r="C102" s="227" t="s">
        <v>357</v>
      </c>
      <c r="D102" s="227" t="s">
        <v>358</v>
      </c>
      <c r="E102" s="203" t="s">
        <v>360</v>
      </c>
      <c r="F102" s="104" t="s">
        <v>14</v>
      </c>
      <c r="G102" s="153" t="s">
        <v>449</v>
      </c>
      <c r="H102" s="230">
        <v>1</v>
      </c>
      <c r="I102" s="228"/>
      <c r="J102" s="229"/>
      <c r="O102" s="10" t="str">
        <f>O96</f>
        <v>Yes</v>
      </c>
    </row>
    <row r="103" spans="1:15" s="10" customFormat="1" ht="60">
      <c r="A103" s="189"/>
      <c r="B103" s="180"/>
      <c r="C103" s="194"/>
      <c r="D103" s="194"/>
      <c r="E103" s="201"/>
      <c r="F103" s="100" t="s">
        <v>15</v>
      </c>
      <c r="G103" s="151" t="s">
        <v>450</v>
      </c>
      <c r="H103" s="223"/>
      <c r="I103" s="212"/>
      <c r="J103" s="215"/>
      <c r="O103" s="10" t="str">
        <f>O96</f>
        <v>Yes</v>
      </c>
    </row>
    <row r="104" spans="1:15" s="10" customFormat="1" ht="75">
      <c r="A104" s="210"/>
      <c r="B104" s="181"/>
      <c r="C104" s="226"/>
      <c r="D104" s="226"/>
      <c r="E104" s="202"/>
      <c r="F104" s="102" t="s">
        <v>16</v>
      </c>
      <c r="G104" s="151" t="s">
        <v>451</v>
      </c>
      <c r="H104" s="224"/>
      <c r="I104" s="213"/>
      <c r="J104" s="216"/>
      <c r="O104" s="10" t="str">
        <f>O96</f>
        <v>Yes</v>
      </c>
    </row>
    <row r="105" spans="1:15" s="10" customFormat="1" ht="31.5" customHeight="1">
      <c r="A105" s="188"/>
      <c r="B105" s="191" t="s">
        <v>232</v>
      </c>
      <c r="C105" s="193" t="s">
        <v>227</v>
      </c>
      <c r="D105" s="193" t="s">
        <v>361</v>
      </c>
      <c r="E105" s="203" t="s">
        <v>362</v>
      </c>
      <c r="F105" s="104" t="s">
        <v>14</v>
      </c>
      <c r="G105" s="154" t="s">
        <v>452</v>
      </c>
      <c r="H105" s="222">
        <v>3</v>
      </c>
      <c r="I105" s="211"/>
      <c r="J105" s="214"/>
    </row>
    <row r="106" spans="1:15" s="10" customFormat="1" ht="60">
      <c r="A106" s="189"/>
      <c r="B106" s="180"/>
      <c r="C106" s="194"/>
      <c r="D106" s="194"/>
      <c r="E106" s="201"/>
      <c r="F106" s="100" t="s">
        <v>15</v>
      </c>
      <c r="G106" s="154" t="s">
        <v>453</v>
      </c>
      <c r="H106" s="223"/>
      <c r="I106" s="212"/>
      <c r="J106" s="215"/>
    </row>
    <row r="107" spans="1:15" s="10" customFormat="1" ht="121" thickBot="1">
      <c r="A107" s="190"/>
      <c r="B107" s="192"/>
      <c r="C107" s="195"/>
      <c r="D107" s="195"/>
      <c r="E107" s="204"/>
      <c r="F107" s="102" t="s">
        <v>16</v>
      </c>
      <c r="G107" s="154" t="s">
        <v>454</v>
      </c>
      <c r="H107" s="225"/>
      <c r="I107" s="217"/>
      <c r="J107" s="218"/>
    </row>
    <row r="108" spans="1:15" s="10" customFormat="1" ht="51" customHeight="1">
      <c r="A108" s="176" t="s">
        <v>3</v>
      </c>
      <c r="B108" s="179" t="s">
        <v>232</v>
      </c>
      <c r="C108" s="179" t="s">
        <v>39</v>
      </c>
      <c r="D108" s="179"/>
      <c r="E108" s="236" t="s">
        <v>18</v>
      </c>
      <c r="F108" s="99" t="s">
        <v>14</v>
      </c>
      <c r="G108" s="150" t="s">
        <v>265</v>
      </c>
      <c r="H108" s="230">
        <v>3</v>
      </c>
      <c r="I108" s="228"/>
      <c r="J108" s="229"/>
      <c r="O108" s="15" t="str">
        <f>'2. Process scope &amp; goals'!C21</f>
        <v>Yes</v>
      </c>
    </row>
    <row r="109" spans="1:15" s="10" customFormat="1" ht="60">
      <c r="A109" s="177"/>
      <c r="B109" s="180"/>
      <c r="C109" s="180"/>
      <c r="D109" s="180"/>
      <c r="E109" s="237"/>
      <c r="F109" s="100" t="s">
        <v>15</v>
      </c>
      <c r="G109" s="151" t="s">
        <v>455</v>
      </c>
      <c r="H109" s="223"/>
      <c r="I109" s="212"/>
      <c r="J109" s="215"/>
      <c r="O109" s="10" t="str">
        <f>O108</f>
        <v>Yes</v>
      </c>
    </row>
    <row r="110" spans="1:15" s="10" customFormat="1" ht="45">
      <c r="A110" s="178"/>
      <c r="B110" s="181"/>
      <c r="C110" s="181"/>
      <c r="D110" s="181"/>
      <c r="E110" s="269"/>
      <c r="F110" s="102" t="s">
        <v>16</v>
      </c>
      <c r="G110" s="152" t="s">
        <v>456</v>
      </c>
      <c r="H110" s="224"/>
      <c r="I110" s="213"/>
      <c r="J110" s="216"/>
      <c r="O110" s="10" t="str">
        <f>O108</f>
        <v>Yes</v>
      </c>
    </row>
    <row r="111" spans="1:15" s="10" customFormat="1" ht="48" customHeight="1">
      <c r="A111" s="188" t="s">
        <v>3</v>
      </c>
      <c r="B111" s="191" t="s">
        <v>232</v>
      </c>
      <c r="C111" s="191" t="s">
        <v>40</v>
      </c>
      <c r="D111" s="191"/>
      <c r="E111" s="219" t="s">
        <v>363</v>
      </c>
      <c r="F111" s="104" t="s">
        <v>14</v>
      </c>
      <c r="G111" s="153" t="s">
        <v>457</v>
      </c>
      <c r="H111" s="222">
        <v>1</v>
      </c>
      <c r="I111" s="211"/>
      <c r="J111" s="214"/>
      <c r="O111" s="10" t="str">
        <f>O108</f>
        <v>Yes</v>
      </c>
    </row>
    <row r="112" spans="1:15" s="10" customFormat="1" ht="60">
      <c r="A112" s="189"/>
      <c r="B112" s="180"/>
      <c r="C112" s="180"/>
      <c r="D112" s="180"/>
      <c r="E112" s="220"/>
      <c r="F112" s="100" t="s">
        <v>15</v>
      </c>
      <c r="G112" s="151" t="s">
        <v>458</v>
      </c>
      <c r="H112" s="223"/>
      <c r="I112" s="212"/>
      <c r="J112" s="215"/>
      <c r="O112" s="10" t="str">
        <f>O108</f>
        <v>Yes</v>
      </c>
    </row>
    <row r="113" spans="1:15" s="10" customFormat="1" ht="46" thickBot="1">
      <c r="A113" s="210"/>
      <c r="B113" s="181"/>
      <c r="C113" s="181"/>
      <c r="D113" s="181"/>
      <c r="E113" s="231"/>
      <c r="F113" s="102" t="s">
        <v>16</v>
      </c>
      <c r="G113" s="155" t="s">
        <v>459</v>
      </c>
      <c r="H113" s="224"/>
      <c r="I113" s="213"/>
      <c r="J113" s="216"/>
      <c r="O113" s="10" t="str">
        <f>O108</f>
        <v>Yes</v>
      </c>
    </row>
    <row r="114" spans="1:15" s="10" customFormat="1" ht="62" customHeight="1">
      <c r="A114" s="188" t="s">
        <v>3</v>
      </c>
      <c r="B114" s="191" t="s">
        <v>233</v>
      </c>
      <c r="C114" s="191" t="s">
        <v>41</v>
      </c>
      <c r="D114" s="191"/>
      <c r="E114" s="219" t="s">
        <v>131</v>
      </c>
      <c r="F114" s="104" t="s">
        <v>201</v>
      </c>
      <c r="G114" s="153" t="s">
        <v>460</v>
      </c>
      <c r="H114" s="222">
        <v>3</v>
      </c>
      <c r="I114" s="211"/>
      <c r="J114" s="214"/>
      <c r="O114" s="10" t="str">
        <f>O108</f>
        <v>Yes</v>
      </c>
    </row>
    <row r="115" spans="1:15" s="10" customFormat="1" ht="30">
      <c r="A115" s="189"/>
      <c r="B115" s="180"/>
      <c r="C115" s="180"/>
      <c r="D115" s="180"/>
      <c r="E115" s="220"/>
      <c r="F115" s="100" t="s">
        <v>207</v>
      </c>
      <c r="G115" s="144" t="s">
        <v>272</v>
      </c>
      <c r="H115" s="223"/>
      <c r="I115" s="212"/>
      <c r="J115" s="215"/>
      <c r="O115" s="10" t="str">
        <f>O108</f>
        <v>Yes</v>
      </c>
    </row>
    <row r="116" spans="1:15" s="10" customFormat="1" ht="31" thickBot="1">
      <c r="A116" s="190"/>
      <c r="B116" s="192"/>
      <c r="C116" s="192"/>
      <c r="D116" s="192"/>
      <c r="E116" s="221"/>
      <c r="F116" s="106" t="s">
        <v>202</v>
      </c>
      <c r="G116" s="107" t="s">
        <v>266</v>
      </c>
      <c r="H116" s="225"/>
      <c r="I116" s="217"/>
      <c r="J116" s="218"/>
      <c r="O116" s="10" t="str">
        <f>O108</f>
        <v>Yes</v>
      </c>
    </row>
    <row r="117" spans="1:15" s="10" customFormat="1" ht="31.5" customHeight="1">
      <c r="A117" s="232"/>
      <c r="B117" s="179" t="s">
        <v>232</v>
      </c>
      <c r="C117" s="179" t="s">
        <v>228</v>
      </c>
      <c r="D117" s="179" t="s">
        <v>361</v>
      </c>
      <c r="E117" s="239" t="s">
        <v>364</v>
      </c>
      <c r="F117" s="104" t="s">
        <v>14</v>
      </c>
      <c r="G117" s="154" t="s">
        <v>461</v>
      </c>
      <c r="H117" s="230">
        <v>3</v>
      </c>
      <c r="I117" s="228"/>
      <c r="J117" s="229"/>
    </row>
    <row r="118" spans="1:15" s="10" customFormat="1" ht="21" customHeight="1">
      <c r="A118" s="189"/>
      <c r="B118" s="180"/>
      <c r="C118" s="180"/>
      <c r="D118" s="180"/>
      <c r="E118" s="220"/>
      <c r="F118" s="100" t="s">
        <v>15</v>
      </c>
      <c r="G118" s="154" t="s">
        <v>462</v>
      </c>
      <c r="H118" s="223"/>
      <c r="I118" s="212"/>
      <c r="J118" s="215"/>
    </row>
    <row r="119" spans="1:15" s="10" customFormat="1" ht="136" thickBot="1">
      <c r="A119" s="190"/>
      <c r="B119" s="192"/>
      <c r="C119" s="192"/>
      <c r="D119" s="192"/>
      <c r="E119" s="221"/>
      <c r="F119" s="102" t="s">
        <v>16</v>
      </c>
      <c r="G119" s="154" t="s">
        <v>463</v>
      </c>
      <c r="H119" s="225"/>
      <c r="I119" s="217"/>
      <c r="J119" s="218"/>
    </row>
    <row r="120" spans="1:15" s="10" customFormat="1" ht="75">
      <c r="A120" s="176" t="s">
        <v>4</v>
      </c>
      <c r="B120" s="179" t="s">
        <v>205</v>
      </c>
      <c r="C120" s="179" t="s">
        <v>42</v>
      </c>
      <c r="D120" s="179"/>
      <c r="E120" s="239" t="s">
        <v>365</v>
      </c>
      <c r="F120" s="99" t="s">
        <v>14</v>
      </c>
      <c r="G120" s="150" t="s">
        <v>464</v>
      </c>
      <c r="H120" s="230">
        <v>3</v>
      </c>
      <c r="I120" s="228"/>
      <c r="J120" s="229"/>
      <c r="O120" s="15" t="str">
        <f>'2. Process scope &amp; goals'!C22</f>
        <v>Yes</v>
      </c>
    </row>
    <row r="121" spans="1:15" s="10" customFormat="1" ht="45">
      <c r="A121" s="177"/>
      <c r="B121" s="180"/>
      <c r="C121" s="180"/>
      <c r="D121" s="180"/>
      <c r="E121" s="220"/>
      <c r="F121" s="100" t="s">
        <v>15</v>
      </c>
      <c r="G121" s="151" t="s">
        <v>465</v>
      </c>
      <c r="H121" s="223"/>
      <c r="I121" s="212"/>
      <c r="J121" s="215"/>
      <c r="O121" s="10" t="str">
        <f>O120</f>
        <v>Yes</v>
      </c>
    </row>
    <row r="122" spans="1:15" s="10" customFormat="1" ht="120">
      <c r="A122" s="178"/>
      <c r="B122" s="181"/>
      <c r="C122" s="181"/>
      <c r="D122" s="181"/>
      <c r="E122" s="231"/>
      <c r="F122" s="102" t="s">
        <v>16</v>
      </c>
      <c r="G122" s="152" t="s">
        <v>466</v>
      </c>
      <c r="H122" s="224"/>
      <c r="I122" s="213"/>
      <c r="J122" s="216"/>
      <c r="O122" s="10" t="str">
        <f>O120</f>
        <v>Yes</v>
      </c>
    </row>
    <row r="123" spans="1:15" s="10" customFormat="1" ht="81" customHeight="1">
      <c r="A123" s="188" t="s">
        <v>4</v>
      </c>
      <c r="B123" s="191" t="s">
        <v>205</v>
      </c>
      <c r="C123" s="191" t="s">
        <v>43</v>
      </c>
      <c r="D123" s="115"/>
      <c r="E123" s="219" t="s">
        <v>366</v>
      </c>
      <c r="F123" s="104" t="s">
        <v>14</v>
      </c>
      <c r="G123" s="153" t="s">
        <v>215</v>
      </c>
      <c r="H123" s="222">
        <v>3</v>
      </c>
      <c r="I123" s="211"/>
      <c r="J123" s="214"/>
      <c r="O123" s="10" t="str">
        <f>O120</f>
        <v>Yes</v>
      </c>
    </row>
    <row r="124" spans="1:15" s="10" customFormat="1" ht="120">
      <c r="A124" s="189"/>
      <c r="B124" s="180"/>
      <c r="C124" s="180"/>
      <c r="D124" s="113"/>
      <c r="E124" s="220"/>
      <c r="F124" s="100" t="s">
        <v>15</v>
      </c>
      <c r="G124" s="151" t="s">
        <v>273</v>
      </c>
      <c r="H124" s="223"/>
      <c r="I124" s="212"/>
      <c r="J124" s="215"/>
      <c r="O124" s="10" t="str">
        <f>O120</f>
        <v>Yes</v>
      </c>
    </row>
    <row r="125" spans="1:15" s="10" customFormat="1" ht="180">
      <c r="A125" s="210"/>
      <c r="B125" s="181"/>
      <c r="C125" s="181"/>
      <c r="D125" s="114"/>
      <c r="E125" s="231"/>
      <c r="F125" s="102" t="s">
        <v>16</v>
      </c>
      <c r="G125" s="152" t="s">
        <v>274</v>
      </c>
      <c r="H125" s="224"/>
      <c r="I125" s="213"/>
      <c r="J125" s="216"/>
      <c r="O125" s="10" t="str">
        <f>O120</f>
        <v>Yes</v>
      </c>
    </row>
    <row r="126" spans="1:15" s="10" customFormat="1" ht="40" customHeight="1">
      <c r="A126" s="188" t="s">
        <v>4</v>
      </c>
      <c r="B126" s="191" t="s">
        <v>205</v>
      </c>
      <c r="C126" s="191" t="s">
        <v>44</v>
      </c>
      <c r="D126" s="191"/>
      <c r="E126" s="203" t="s">
        <v>367</v>
      </c>
      <c r="F126" s="104" t="s">
        <v>14</v>
      </c>
      <c r="G126" s="153" t="s">
        <v>467</v>
      </c>
      <c r="H126" s="222">
        <v>2</v>
      </c>
      <c r="I126" s="211"/>
      <c r="J126" s="214"/>
      <c r="O126" s="10" t="str">
        <f>O120</f>
        <v>Yes</v>
      </c>
    </row>
    <row r="127" spans="1:15" s="10" customFormat="1" ht="90">
      <c r="A127" s="189"/>
      <c r="B127" s="180"/>
      <c r="C127" s="180"/>
      <c r="D127" s="180"/>
      <c r="E127" s="201"/>
      <c r="F127" s="100" t="s">
        <v>15</v>
      </c>
      <c r="G127" s="151" t="s">
        <v>468</v>
      </c>
      <c r="H127" s="223"/>
      <c r="I127" s="212"/>
      <c r="J127" s="215"/>
      <c r="O127" s="10" t="str">
        <f>O120</f>
        <v>Yes</v>
      </c>
    </row>
    <row r="128" spans="1:15" s="10" customFormat="1" ht="75">
      <c r="A128" s="210"/>
      <c r="B128" s="181"/>
      <c r="C128" s="181"/>
      <c r="D128" s="181"/>
      <c r="E128" s="202"/>
      <c r="F128" s="102" t="s">
        <v>16</v>
      </c>
      <c r="G128" s="152" t="s">
        <v>469</v>
      </c>
      <c r="H128" s="224"/>
      <c r="I128" s="213"/>
      <c r="J128" s="216"/>
      <c r="O128" s="10" t="str">
        <f>O120</f>
        <v>Yes</v>
      </c>
    </row>
    <row r="129" spans="1:15" s="10" customFormat="1" ht="105">
      <c r="A129" s="188" t="s">
        <v>4</v>
      </c>
      <c r="B129" s="191" t="s">
        <v>205</v>
      </c>
      <c r="C129" s="191" t="s">
        <v>45</v>
      </c>
      <c r="D129" s="191"/>
      <c r="E129" s="270" t="s">
        <v>368</v>
      </c>
      <c r="F129" s="104" t="s">
        <v>14</v>
      </c>
      <c r="G129" s="153" t="s">
        <v>470</v>
      </c>
      <c r="H129" s="222">
        <v>3</v>
      </c>
      <c r="I129" s="211"/>
      <c r="J129" s="214"/>
      <c r="O129" s="10" t="str">
        <f>O120</f>
        <v>Yes</v>
      </c>
    </row>
    <row r="130" spans="1:15" s="10" customFormat="1" ht="90">
      <c r="A130" s="189"/>
      <c r="B130" s="180"/>
      <c r="C130" s="180"/>
      <c r="D130" s="180"/>
      <c r="E130" s="237"/>
      <c r="F130" s="100" t="s">
        <v>15</v>
      </c>
      <c r="G130" s="151" t="s">
        <v>471</v>
      </c>
      <c r="H130" s="223"/>
      <c r="I130" s="212"/>
      <c r="J130" s="215"/>
      <c r="O130" s="10" t="str">
        <f>O120</f>
        <v>Yes</v>
      </c>
    </row>
    <row r="131" spans="1:15" s="10" customFormat="1" ht="91" thickBot="1">
      <c r="A131" s="190"/>
      <c r="B131" s="192"/>
      <c r="C131" s="192"/>
      <c r="D131" s="192"/>
      <c r="E131" s="238"/>
      <c r="F131" s="106" t="s">
        <v>16</v>
      </c>
      <c r="G131" s="155" t="s">
        <v>472</v>
      </c>
      <c r="H131" s="225"/>
      <c r="I131" s="217"/>
      <c r="J131" s="218"/>
      <c r="O131" s="10" t="str">
        <f>O120</f>
        <v>Yes</v>
      </c>
    </row>
    <row r="132" spans="1:15" s="10" customFormat="1" ht="21" customHeight="1">
      <c r="A132" s="232"/>
      <c r="B132" s="179" t="s">
        <v>205</v>
      </c>
      <c r="C132" s="179" t="s">
        <v>229</v>
      </c>
      <c r="D132" s="233"/>
      <c r="E132" s="236" t="s">
        <v>369</v>
      </c>
      <c r="F132" s="104" t="s">
        <v>14</v>
      </c>
      <c r="G132" s="154" t="s">
        <v>473</v>
      </c>
      <c r="H132" s="230">
        <v>3</v>
      </c>
      <c r="I132" s="228"/>
      <c r="J132" s="229"/>
    </row>
    <row r="133" spans="1:15" s="10" customFormat="1" ht="21" customHeight="1">
      <c r="A133" s="189"/>
      <c r="B133" s="180"/>
      <c r="C133" s="180"/>
      <c r="D133" s="234"/>
      <c r="E133" s="237"/>
      <c r="F133" s="100" t="s">
        <v>15</v>
      </c>
      <c r="G133" s="154" t="s">
        <v>474</v>
      </c>
      <c r="H133" s="223"/>
      <c r="I133" s="212"/>
      <c r="J133" s="215"/>
    </row>
    <row r="134" spans="1:15" s="10" customFormat="1" ht="46" thickBot="1">
      <c r="A134" s="190"/>
      <c r="B134" s="181"/>
      <c r="C134" s="192"/>
      <c r="D134" s="235"/>
      <c r="E134" s="238"/>
      <c r="F134" s="102" t="s">
        <v>16</v>
      </c>
      <c r="G134" s="154" t="s">
        <v>475</v>
      </c>
      <c r="H134" s="225"/>
      <c r="I134" s="217"/>
      <c r="J134" s="218"/>
    </row>
    <row r="135" spans="1:15" ht="47.25" customHeight="1">
      <c r="A135" s="176" t="s">
        <v>5</v>
      </c>
      <c r="B135" s="179" t="s">
        <v>205</v>
      </c>
      <c r="C135" s="179" t="s">
        <v>46</v>
      </c>
      <c r="D135" s="179"/>
      <c r="E135" s="200" t="s">
        <v>132</v>
      </c>
      <c r="F135" s="89" t="s">
        <v>14</v>
      </c>
      <c r="G135" s="94" t="s">
        <v>195</v>
      </c>
      <c r="H135" s="208">
        <v>3</v>
      </c>
      <c r="I135" s="182"/>
      <c r="J135" s="185"/>
      <c r="O135" s="12" t="str">
        <f>'2. Process scope &amp; goals'!C23</f>
        <v>Yes</v>
      </c>
    </row>
    <row r="136" spans="1:15" ht="75">
      <c r="A136" s="177"/>
      <c r="B136" s="180"/>
      <c r="C136" s="180"/>
      <c r="D136" s="180"/>
      <c r="E136" s="201"/>
      <c r="F136" s="90" t="s">
        <v>15</v>
      </c>
      <c r="G136" s="95" t="s">
        <v>291</v>
      </c>
      <c r="H136" s="206"/>
      <c r="I136" s="183"/>
      <c r="J136" s="186"/>
      <c r="O136" s="8" t="str">
        <f>O135</f>
        <v>Yes</v>
      </c>
    </row>
    <row r="137" spans="1:15" ht="47.25" customHeight="1">
      <c r="A137" s="178"/>
      <c r="B137" s="181"/>
      <c r="C137" s="181"/>
      <c r="D137" s="181"/>
      <c r="E137" s="202"/>
      <c r="F137" s="91" t="s">
        <v>16</v>
      </c>
      <c r="G137" s="96" t="s">
        <v>159</v>
      </c>
      <c r="H137" s="209"/>
      <c r="I137" s="184"/>
      <c r="J137" s="187"/>
      <c r="O137" s="8" t="str">
        <f>O135</f>
        <v>Yes</v>
      </c>
    </row>
    <row r="138" spans="1:15" ht="47" customHeight="1">
      <c r="A138" s="188" t="s">
        <v>5</v>
      </c>
      <c r="B138" s="191" t="s">
        <v>205</v>
      </c>
      <c r="C138" s="191" t="s">
        <v>47</v>
      </c>
      <c r="D138" s="191"/>
      <c r="E138" s="203" t="s">
        <v>133</v>
      </c>
      <c r="F138" s="92" t="s">
        <v>14</v>
      </c>
      <c r="G138" s="145" t="s">
        <v>476</v>
      </c>
      <c r="H138" s="205">
        <v>3</v>
      </c>
      <c r="I138" s="196"/>
      <c r="J138" s="198"/>
      <c r="O138" s="8" t="str">
        <f>O135</f>
        <v>Yes</v>
      </c>
    </row>
    <row r="139" spans="1:15" ht="60">
      <c r="A139" s="189"/>
      <c r="B139" s="180"/>
      <c r="C139" s="180"/>
      <c r="D139" s="180"/>
      <c r="E139" s="201"/>
      <c r="F139" s="90" t="s">
        <v>15</v>
      </c>
      <c r="G139" s="146" t="s">
        <v>477</v>
      </c>
      <c r="H139" s="206"/>
      <c r="I139" s="183"/>
      <c r="J139" s="186"/>
      <c r="O139" s="8" t="str">
        <f>O135</f>
        <v>Yes</v>
      </c>
    </row>
    <row r="140" spans="1:15" ht="45">
      <c r="A140" s="210"/>
      <c r="B140" s="181"/>
      <c r="C140" s="181"/>
      <c r="D140" s="181"/>
      <c r="E140" s="202"/>
      <c r="F140" s="91" t="s">
        <v>16</v>
      </c>
      <c r="G140" s="96" t="s">
        <v>160</v>
      </c>
      <c r="H140" s="209"/>
      <c r="I140" s="184"/>
      <c r="J140" s="187"/>
      <c r="O140" s="8" t="str">
        <f>O135</f>
        <v>Yes</v>
      </c>
    </row>
    <row r="141" spans="1:15" ht="60">
      <c r="A141" s="188" t="s">
        <v>5</v>
      </c>
      <c r="B141" s="191" t="s">
        <v>205</v>
      </c>
      <c r="C141" s="191" t="s">
        <v>48</v>
      </c>
      <c r="D141" s="191"/>
      <c r="E141" s="203" t="s">
        <v>19</v>
      </c>
      <c r="F141" s="92" t="s">
        <v>14</v>
      </c>
      <c r="G141" s="97" t="s">
        <v>178</v>
      </c>
      <c r="H141" s="205">
        <v>3</v>
      </c>
      <c r="I141" s="196"/>
      <c r="J141" s="198"/>
      <c r="O141" s="8" t="str">
        <f>O135</f>
        <v>Yes</v>
      </c>
    </row>
    <row r="142" spans="1:15" ht="60">
      <c r="A142" s="189"/>
      <c r="B142" s="180"/>
      <c r="C142" s="180"/>
      <c r="D142" s="180"/>
      <c r="E142" s="201"/>
      <c r="F142" s="90" t="s">
        <v>15</v>
      </c>
      <c r="G142" s="95" t="s">
        <v>161</v>
      </c>
      <c r="H142" s="206"/>
      <c r="I142" s="183"/>
      <c r="J142" s="186"/>
      <c r="O142" s="8" t="str">
        <f>O135</f>
        <v>Yes</v>
      </c>
    </row>
    <row r="143" spans="1:15" ht="45">
      <c r="A143" s="210"/>
      <c r="B143" s="181"/>
      <c r="C143" s="181"/>
      <c r="D143" s="181"/>
      <c r="E143" s="202"/>
      <c r="F143" s="91" t="s">
        <v>16</v>
      </c>
      <c r="G143" s="96" t="s">
        <v>196</v>
      </c>
      <c r="H143" s="209"/>
      <c r="I143" s="184"/>
      <c r="J143" s="187"/>
      <c r="O143" s="8" t="str">
        <f>O135</f>
        <v>Yes</v>
      </c>
    </row>
    <row r="144" spans="1:15" ht="60">
      <c r="A144" s="188" t="s">
        <v>5</v>
      </c>
      <c r="B144" s="191" t="s">
        <v>205</v>
      </c>
      <c r="C144" s="191" t="s">
        <v>49</v>
      </c>
      <c r="D144" s="191"/>
      <c r="E144" s="203" t="s">
        <v>20</v>
      </c>
      <c r="F144" s="92" t="s">
        <v>14</v>
      </c>
      <c r="G144" s="97" t="s">
        <v>179</v>
      </c>
      <c r="H144" s="205">
        <v>3</v>
      </c>
      <c r="I144" s="196"/>
      <c r="J144" s="198"/>
      <c r="O144" s="8" t="str">
        <f>O135</f>
        <v>Yes</v>
      </c>
    </row>
    <row r="145" spans="1:15" ht="60">
      <c r="A145" s="189"/>
      <c r="B145" s="180"/>
      <c r="C145" s="180"/>
      <c r="D145" s="180"/>
      <c r="E145" s="201"/>
      <c r="F145" s="90" t="s">
        <v>15</v>
      </c>
      <c r="G145" s="95" t="s">
        <v>162</v>
      </c>
      <c r="H145" s="206"/>
      <c r="I145" s="183"/>
      <c r="J145" s="186"/>
      <c r="O145" s="8" t="str">
        <f>O135</f>
        <v>Yes</v>
      </c>
    </row>
    <row r="146" spans="1:15" ht="45">
      <c r="A146" s="210"/>
      <c r="B146" s="181"/>
      <c r="C146" s="181"/>
      <c r="D146" s="181"/>
      <c r="E146" s="202"/>
      <c r="F146" s="91" t="s">
        <v>16</v>
      </c>
      <c r="G146" s="96" t="s">
        <v>292</v>
      </c>
      <c r="H146" s="209"/>
      <c r="I146" s="184"/>
      <c r="J146" s="187"/>
      <c r="O146" s="8" t="str">
        <f>O135</f>
        <v>Yes</v>
      </c>
    </row>
    <row r="147" spans="1:15" ht="59" customHeight="1">
      <c r="A147" s="188" t="s">
        <v>5</v>
      </c>
      <c r="B147" s="191" t="s">
        <v>205</v>
      </c>
      <c r="C147" s="191" t="s">
        <v>50</v>
      </c>
      <c r="D147" s="191"/>
      <c r="E147" s="203" t="s">
        <v>21</v>
      </c>
      <c r="F147" s="92" t="s">
        <v>14</v>
      </c>
      <c r="G147" s="97" t="s">
        <v>293</v>
      </c>
      <c r="H147" s="205">
        <v>2</v>
      </c>
      <c r="I147" s="196"/>
      <c r="J147" s="198"/>
      <c r="O147" s="8" t="str">
        <f>O135</f>
        <v>Yes</v>
      </c>
    </row>
    <row r="148" spans="1:15" ht="47.25" customHeight="1">
      <c r="A148" s="189"/>
      <c r="B148" s="180"/>
      <c r="C148" s="180"/>
      <c r="D148" s="180"/>
      <c r="E148" s="201"/>
      <c r="F148" s="90" t="s">
        <v>15</v>
      </c>
      <c r="G148" s="95" t="s">
        <v>180</v>
      </c>
      <c r="H148" s="206"/>
      <c r="I148" s="183"/>
      <c r="J148" s="186"/>
      <c r="O148" s="8" t="str">
        <f>O135</f>
        <v>Yes</v>
      </c>
    </row>
    <row r="149" spans="1:15" ht="47.25" customHeight="1">
      <c r="A149" s="210"/>
      <c r="B149" s="181"/>
      <c r="C149" s="181"/>
      <c r="D149" s="181"/>
      <c r="E149" s="202"/>
      <c r="F149" s="91" t="s">
        <v>16</v>
      </c>
      <c r="G149" s="96" t="s">
        <v>181</v>
      </c>
      <c r="H149" s="209"/>
      <c r="I149" s="184"/>
      <c r="J149" s="187"/>
      <c r="O149" s="8" t="str">
        <f>O135</f>
        <v>Yes</v>
      </c>
    </row>
    <row r="150" spans="1:15" ht="61" customHeight="1">
      <c r="A150" s="188" t="s">
        <v>5</v>
      </c>
      <c r="B150" s="191" t="s">
        <v>205</v>
      </c>
      <c r="C150" s="191" t="s">
        <v>51</v>
      </c>
      <c r="D150" s="191"/>
      <c r="E150" s="203" t="s">
        <v>22</v>
      </c>
      <c r="F150" s="92" t="s">
        <v>14</v>
      </c>
      <c r="G150" s="97" t="s">
        <v>163</v>
      </c>
      <c r="H150" s="205">
        <v>3</v>
      </c>
      <c r="I150" s="196"/>
      <c r="J150" s="198"/>
      <c r="O150" s="8" t="str">
        <f>O135</f>
        <v>Yes</v>
      </c>
    </row>
    <row r="151" spans="1:15" ht="45">
      <c r="A151" s="189"/>
      <c r="B151" s="180"/>
      <c r="C151" s="180"/>
      <c r="D151" s="180"/>
      <c r="E151" s="201"/>
      <c r="F151" s="90" t="s">
        <v>15</v>
      </c>
      <c r="G151" s="95" t="s">
        <v>164</v>
      </c>
      <c r="H151" s="206"/>
      <c r="I151" s="183"/>
      <c r="J151" s="186"/>
      <c r="O151" s="8" t="str">
        <f>O135</f>
        <v>Yes</v>
      </c>
    </row>
    <row r="152" spans="1:15" ht="46" thickBot="1">
      <c r="A152" s="190"/>
      <c r="B152" s="192"/>
      <c r="C152" s="192"/>
      <c r="D152" s="192"/>
      <c r="E152" s="204"/>
      <c r="F152" s="93" t="s">
        <v>16</v>
      </c>
      <c r="G152" s="98" t="s">
        <v>165</v>
      </c>
      <c r="H152" s="207"/>
      <c r="I152" s="197"/>
      <c r="J152" s="199"/>
      <c r="O152" s="8" t="str">
        <f>O135</f>
        <v>Yes</v>
      </c>
    </row>
    <row r="153" spans="1:15" ht="47.25" customHeight="1">
      <c r="A153" s="176" t="s">
        <v>6</v>
      </c>
      <c r="B153" s="179" t="s">
        <v>205</v>
      </c>
      <c r="C153" s="179" t="s">
        <v>52</v>
      </c>
      <c r="D153" s="179"/>
      <c r="E153" s="200" t="s">
        <v>23</v>
      </c>
      <c r="F153" s="89" t="s">
        <v>14</v>
      </c>
      <c r="G153" s="94" t="s">
        <v>182</v>
      </c>
      <c r="H153" s="208">
        <v>3</v>
      </c>
      <c r="I153" s="182" t="s">
        <v>579</v>
      </c>
      <c r="J153" s="185"/>
      <c r="O153" s="12" t="str">
        <f>'2. Process scope &amp; goals'!C24</f>
        <v>Yes</v>
      </c>
    </row>
    <row r="154" spans="1:15" ht="45">
      <c r="A154" s="177"/>
      <c r="B154" s="180"/>
      <c r="C154" s="180"/>
      <c r="D154" s="180"/>
      <c r="E154" s="201"/>
      <c r="F154" s="90" t="s">
        <v>15</v>
      </c>
      <c r="G154" s="95" t="s">
        <v>183</v>
      </c>
      <c r="H154" s="206"/>
      <c r="I154" s="183"/>
      <c r="J154" s="186"/>
      <c r="O154" s="8" t="str">
        <f>O153</f>
        <v>Yes</v>
      </c>
    </row>
    <row r="155" spans="1:15" ht="48" customHeight="1" thickBot="1">
      <c r="A155" s="178"/>
      <c r="B155" s="181"/>
      <c r="C155" s="192"/>
      <c r="D155" s="192"/>
      <c r="E155" s="202"/>
      <c r="F155" s="91" t="s">
        <v>16</v>
      </c>
      <c r="G155" s="96" t="s">
        <v>166</v>
      </c>
      <c r="H155" s="207"/>
      <c r="I155" s="184"/>
      <c r="J155" s="187"/>
      <c r="O155" s="8" t="str">
        <f>O153</f>
        <v>Yes</v>
      </c>
    </row>
    <row r="156" spans="1:15" ht="21" customHeight="1">
      <c r="A156" s="188"/>
      <c r="B156" s="179" t="s">
        <v>205</v>
      </c>
      <c r="C156" s="179" t="s">
        <v>53</v>
      </c>
      <c r="D156" s="179" t="s">
        <v>361</v>
      </c>
      <c r="E156" s="203" t="s">
        <v>370</v>
      </c>
      <c r="F156" s="104" t="s">
        <v>14</v>
      </c>
      <c r="G156" s="145" t="s">
        <v>478</v>
      </c>
      <c r="H156" s="208">
        <v>3</v>
      </c>
      <c r="I156" s="196"/>
      <c r="J156" s="198"/>
    </row>
    <row r="157" spans="1:15" ht="21" customHeight="1">
      <c r="A157" s="189"/>
      <c r="B157" s="180"/>
      <c r="C157" s="180"/>
      <c r="D157" s="180"/>
      <c r="E157" s="201"/>
      <c r="F157" s="100" t="s">
        <v>15</v>
      </c>
      <c r="G157" s="146" t="s">
        <v>479</v>
      </c>
      <c r="H157" s="206"/>
      <c r="I157" s="183"/>
      <c r="J157" s="186"/>
    </row>
    <row r="158" spans="1:15" ht="45">
      <c r="A158" s="210"/>
      <c r="B158" s="181"/>
      <c r="C158" s="181"/>
      <c r="D158" s="181"/>
      <c r="E158" s="202"/>
      <c r="F158" s="102" t="s">
        <v>16</v>
      </c>
      <c r="G158" s="147" t="s">
        <v>480</v>
      </c>
      <c r="H158" s="209"/>
      <c r="I158" s="184"/>
      <c r="J158" s="187"/>
    </row>
    <row r="159" spans="1:15" ht="60">
      <c r="A159" s="188" t="s">
        <v>6</v>
      </c>
      <c r="B159" s="191" t="s">
        <v>205</v>
      </c>
      <c r="C159" s="193" t="s">
        <v>54</v>
      </c>
      <c r="D159" s="191" t="s">
        <v>53</v>
      </c>
      <c r="E159" s="219" t="s">
        <v>24</v>
      </c>
      <c r="F159" s="92" t="s">
        <v>14</v>
      </c>
      <c r="G159" s="97" t="s">
        <v>184</v>
      </c>
      <c r="H159" s="205">
        <v>3</v>
      </c>
      <c r="I159" s="196"/>
      <c r="J159" s="198"/>
      <c r="O159" s="8" t="str">
        <f>O153</f>
        <v>Yes</v>
      </c>
    </row>
    <row r="160" spans="1:15" ht="47.25" customHeight="1">
      <c r="A160" s="189"/>
      <c r="B160" s="180"/>
      <c r="C160" s="194"/>
      <c r="D160" s="180"/>
      <c r="E160" s="220"/>
      <c r="F160" s="90" t="s">
        <v>15</v>
      </c>
      <c r="G160" s="95" t="s">
        <v>167</v>
      </c>
      <c r="H160" s="206"/>
      <c r="I160" s="183"/>
      <c r="J160" s="186"/>
      <c r="O160" s="8" t="str">
        <f>O153</f>
        <v>Yes</v>
      </c>
    </row>
    <row r="161" spans="1:15" ht="47.25" customHeight="1">
      <c r="A161" s="210"/>
      <c r="B161" s="181"/>
      <c r="C161" s="226"/>
      <c r="D161" s="181"/>
      <c r="E161" s="231"/>
      <c r="F161" s="91" t="s">
        <v>16</v>
      </c>
      <c r="G161" s="96" t="s">
        <v>294</v>
      </c>
      <c r="H161" s="209"/>
      <c r="I161" s="184"/>
      <c r="J161" s="187"/>
      <c r="O161" s="8" t="str">
        <f>O153</f>
        <v>Yes</v>
      </c>
    </row>
    <row r="162" spans="1:15" ht="60">
      <c r="A162" s="188" t="s">
        <v>6</v>
      </c>
      <c r="B162" s="191" t="s">
        <v>205</v>
      </c>
      <c r="C162" s="191" t="s">
        <v>55</v>
      </c>
      <c r="D162" s="191"/>
      <c r="E162" s="219" t="s">
        <v>25</v>
      </c>
      <c r="F162" s="92" t="s">
        <v>14</v>
      </c>
      <c r="G162" s="97" t="s">
        <v>185</v>
      </c>
      <c r="H162" s="205">
        <v>3</v>
      </c>
      <c r="I162" s="196"/>
      <c r="J162" s="198"/>
      <c r="O162" s="8" t="str">
        <f>O153</f>
        <v>Yes</v>
      </c>
    </row>
    <row r="163" spans="1:15" ht="75">
      <c r="A163" s="189"/>
      <c r="B163" s="180"/>
      <c r="C163" s="180"/>
      <c r="D163" s="180"/>
      <c r="E163" s="220"/>
      <c r="F163" s="90" t="s">
        <v>15</v>
      </c>
      <c r="G163" s="95" t="s">
        <v>168</v>
      </c>
      <c r="H163" s="206"/>
      <c r="I163" s="183"/>
      <c r="J163" s="186"/>
      <c r="O163" s="8" t="str">
        <f>O153</f>
        <v>Yes</v>
      </c>
    </row>
    <row r="164" spans="1:15" ht="61" thickBot="1">
      <c r="A164" s="190"/>
      <c r="B164" s="192"/>
      <c r="C164" s="192"/>
      <c r="D164" s="192"/>
      <c r="E164" s="221"/>
      <c r="F164" s="93" t="s">
        <v>16</v>
      </c>
      <c r="G164" s="98" t="s">
        <v>169</v>
      </c>
      <c r="H164" s="207"/>
      <c r="I164" s="197"/>
      <c r="J164" s="199"/>
      <c r="O164" s="8" t="str">
        <f>O153</f>
        <v>Yes</v>
      </c>
    </row>
    <row r="165" spans="1:15" ht="45">
      <c r="A165" s="176" t="s">
        <v>7</v>
      </c>
      <c r="B165" s="179" t="s">
        <v>205</v>
      </c>
      <c r="C165" s="179" t="s">
        <v>56</v>
      </c>
      <c r="D165" s="227" t="s">
        <v>371</v>
      </c>
      <c r="E165" s="239" t="s">
        <v>372</v>
      </c>
      <c r="F165" s="89" t="s">
        <v>14</v>
      </c>
      <c r="G165" s="149" t="s">
        <v>481</v>
      </c>
      <c r="H165" s="208">
        <v>3</v>
      </c>
      <c r="I165" s="182"/>
      <c r="J165" s="185"/>
      <c r="O165" s="12" t="str">
        <f>'2. Process scope &amp; goals'!C25</f>
        <v>Yes</v>
      </c>
    </row>
    <row r="166" spans="1:15" ht="47.25" customHeight="1">
      <c r="A166" s="177"/>
      <c r="B166" s="180"/>
      <c r="C166" s="180"/>
      <c r="D166" s="194"/>
      <c r="E166" s="220"/>
      <c r="F166" s="90" t="s">
        <v>15</v>
      </c>
      <c r="G166" s="146" t="s">
        <v>482</v>
      </c>
      <c r="H166" s="206"/>
      <c r="I166" s="183"/>
      <c r="J166" s="186"/>
      <c r="O166" s="8" t="str">
        <f>O165</f>
        <v>Yes</v>
      </c>
    </row>
    <row r="167" spans="1:15" ht="76" thickBot="1">
      <c r="A167" s="178"/>
      <c r="B167" s="181"/>
      <c r="C167" s="192"/>
      <c r="D167" s="195"/>
      <c r="E167" s="231"/>
      <c r="F167" s="91" t="s">
        <v>16</v>
      </c>
      <c r="G167" s="147" t="s">
        <v>483</v>
      </c>
      <c r="H167" s="207"/>
      <c r="I167" s="184"/>
      <c r="J167" s="187"/>
      <c r="O167" s="8" t="str">
        <f>O165</f>
        <v>Yes</v>
      </c>
    </row>
    <row r="168" spans="1:15" ht="21" customHeight="1">
      <c r="A168" s="188"/>
      <c r="B168" s="179" t="s">
        <v>205</v>
      </c>
      <c r="C168" s="179" t="s">
        <v>57</v>
      </c>
      <c r="D168" s="179" t="s">
        <v>361</v>
      </c>
      <c r="E168" s="219" t="s">
        <v>373</v>
      </c>
      <c r="F168" s="104" t="s">
        <v>14</v>
      </c>
      <c r="G168" s="154" t="s">
        <v>484</v>
      </c>
      <c r="H168" s="208">
        <v>3</v>
      </c>
      <c r="I168" s="196"/>
      <c r="J168" s="198"/>
    </row>
    <row r="169" spans="1:15" ht="21" customHeight="1">
      <c r="A169" s="189"/>
      <c r="B169" s="180"/>
      <c r="C169" s="180"/>
      <c r="D169" s="180"/>
      <c r="E169" s="220"/>
      <c r="F169" s="100" t="s">
        <v>15</v>
      </c>
      <c r="G169" s="154" t="s">
        <v>485</v>
      </c>
      <c r="H169" s="206"/>
      <c r="I169" s="183"/>
      <c r="J169" s="186"/>
    </row>
    <row r="170" spans="1:15" ht="21" customHeight="1">
      <c r="A170" s="210"/>
      <c r="B170" s="181"/>
      <c r="C170" s="181"/>
      <c r="D170" s="181"/>
      <c r="E170" s="231"/>
      <c r="F170" s="102" t="s">
        <v>16</v>
      </c>
      <c r="G170" s="154" t="s">
        <v>486</v>
      </c>
      <c r="H170" s="209"/>
      <c r="I170" s="184"/>
      <c r="J170" s="187"/>
    </row>
    <row r="171" spans="1:15" ht="60">
      <c r="A171" s="188" t="s">
        <v>7</v>
      </c>
      <c r="B171" s="191" t="s">
        <v>205</v>
      </c>
      <c r="C171" s="193" t="s">
        <v>58</v>
      </c>
      <c r="D171" s="191" t="s">
        <v>59</v>
      </c>
      <c r="E171" s="219" t="s">
        <v>374</v>
      </c>
      <c r="F171" s="92" t="s">
        <v>14</v>
      </c>
      <c r="G171" s="145" t="s">
        <v>487</v>
      </c>
      <c r="H171" s="205">
        <v>3</v>
      </c>
      <c r="I171" s="196"/>
      <c r="J171" s="198"/>
      <c r="O171" s="8" t="str">
        <f>O165</f>
        <v>Yes</v>
      </c>
    </row>
    <row r="172" spans="1:15" ht="47.25" customHeight="1">
      <c r="A172" s="189"/>
      <c r="B172" s="180"/>
      <c r="C172" s="194"/>
      <c r="D172" s="180"/>
      <c r="E172" s="220"/>
      <c r="F172" s="90" t="s">
        <v>15</v>
      </c>
      <c r="G172" s="146" t="s">
        <v>488</v>
      </c>
      <c r="H172" s="206"/>
      <c r="I172" s="183"/>
      <c r="J172" s="186"/>
      <c r="O172" s="8" t="str">
        <f>O165</f>
        <v>Yes</v>
      </c>
    </row>
    <row r="173" spans="1:15" ht="47.25" customHeight="1">
      <c r="A173" s="210"/>
      <c r="B173" s="181"/>
      <c r="C173" s="226"/>
      <c r="D173" s="181"/>
      <c r="E173" s="231"/>
      <c r="F173" s="91" t="s">
        <v>16</v>
      </c>
      <c r="G173" s="147" t="s">
        <v>489</v>
      </c>
      <c r="H173" s="209"/>
      <c r="I173" s="184"/>
      <c r="J173" s="187"/>
      <c r="O173" s="8" t="str">
        <f>O165</f>
        <v>Yes</v>
      </c>
    </row>
    <row r="174" spans="1:15" ht="75">
      <c r="A174" s="188" t="s">
        <v>7</v>
      </c>
      <c r="B174" s="191" t="s">
        <v>205</v>
      </c>
      <c r="C174" s="193" t="s">
        <v>59</v>
      </c>
      <c r="D174" s="191" t="s">
        <v>60</v>
      </c>
      <c r="E174" s="219" t="s">
        <v>375</v>
      </c>
      <c r="F174" s="92" t="s">
        <v>14</v>
      </c>
      <c r="G174" s="145" t="s">
        <v>490</v>
      </c>
      <c r="H174" s="205">
        <v>3</v>
      </c>
      <c r="I174" s="196"/>
      <c r="J174" s="198"/>
      <c r="O174" s="8" t="str">
        <f>O165</f>
        <v>Yes</v>
      </c>
    </row>
    <row r="175" spans="1:15" ht="47.25" customHeight="1">
      <c r="A175" s="189"/>
      <c r="B175" s="180"/>
      <c r="C175" s="194"/>
      <c r="D175" s="180"/>
      <c r="E175" s="220"/>
      <c r="F175" s="90" t="s">
        <v>15</v>
      </c>
      <c r="G175" s="146" t="s">
        <v>491</v>
      </c>
      <c r="H175" s="206"/>
      <c r="I175" s="183"/>
      <c r="J175" s="186"/>
      <c r="O175" s="8" t="str">
        <f>O165</f>
        <v>Yes</v>
      </c>
    </row>
    <row r="176" spans="1:15" ht="60">
      <c r="A176" s="210"/>
      <c r="B176" s="181"/>
      <c r="C176" s="226"/>
      <c r="D176" s="181"/>
      <c r="E176" s="231"/>
      <c r="F176" s="91" t="s">
        <v>16</v>
      </c>
      <c r="G176" s="147" t="s">
        <v>492</v>
      </c>
      <c r="H176" s="209"/>
      <c r="I176" s="184"/>
      <c r="J176" s="187"/>
      <c r="O176" s="8" t="str">
        <f>O165</f>
        <v>Yes</v>
      </c>
    </row>
    <row r="177" spans="1:15" ht="60">
      <c r="A177" s="188" t="s">
        <v>7</v>
      </c>
      <c r="B177" s="191" t="s">
        <v>205</v>
      </c>
      <c r="C177" s="193" t="s">
        <v>60</v>
      </c>
      <c r="D177" s="191" t="s">
        <v>61</v>
      </c>
      <c r="E177" s="219" t="s">
        <v>376</v>
      </c>
      <c r="F177" s="92" t="s">
        <v>14</v>
      </c>
      <c r="G177" s="145" t="s">
        <v>493</v>
      </c>
      <c r="H177" s="205">
        <v>2</v>
      </c>
      <c r="I177" s="196"/>
      <c r="J177" s="198"/>
      <c r="O177" s="8" t="str">
        <f>O165</f>
        <v>Yes</v>
      </c>
    </row>
    <row r="178" spans="1:15" ht="60">
      <c r="A178" s="189"/>
      <c r="B178" s="180"/>
      <c r="C178" s="194"/>
      <c r="D178" s="180"/>
      <c r="E178" s="220"/>
      <c r="F178" s="90" t="s">
        <v>15</v>
      </c>
      <c r="G178" s="146" t="s">
        <v>494</v>
      </c>
      <c r="H178" s="206"/>
      <c r="I178" s="183"/>
      <c r="J178" s="186"/>
      <c r="O178" s="8" t="str">
        <f>O165</f>
        <v>Yes</v>
      </c>
    </row>
    <row r="179" spans="1:15" ht="60">
      <c r="A179" s="210"/>
      <c r="B179" s="181"/>
      <c r="C179" s="226"/>
      <c r="D179" s="181"/>
      <c r="E179" s="231"/>
      <c r="F179" s="91" t="s">
        <v>16</v>
      </c>
      <c r="G179" s="147" t="s">
        <v>170</v>
      </c>
      <c r="H179" s="209"/>
      <c r="I179" s="184"/>
      <c r="J179" s="187"/>
      <c r="O179" s="8" t="str">
        <f>O165</f>
        <v>Yes</v>
      </c>
    </row>
    <row r="180" spans="1:15" ht="45">
      <c r="A180" s="188" t="s">
        <v>7</v>
      </c>
      <c r="B180" s="191" t="s">
        <v>205</v>
      </c>
      <c r="C180" s="193" t="s">
        <v>61</v>
      </c>
      <c r="D180" s="191" t="s">
        <v>62</v>
      </c>
      <c r="E180" s="203" t="s">
        <v>134</v>
      </c>
      <c r="F180" s="92" t="s">
        <v>14</v>
      </c>
      <c r="G180" s="145" t="s">
        <v>495</v>
      </c>
      <c r="H180" s="205">
        <v>3</v>
      </c>
      <c r="I180" s="196"/>
      <c r="J180" s="198"/>
      <c r="O180" s="8" t="str">
        <f>O165</f>
        <v>Yes</v>
      </c>
    </row>
    <row r="181" spans="1:15" ht="90">
      <c r="A181" s="189"/>
      <c r="B181" s="180"/>
      <c r="C181" s="194"/>
      <c r="D181" s="180"/>
      <c r="E181" s="201"/>
      <c r="F181" s="90" t="s">
        <v>15</v>
      </c>
      <c r="G181" s="146" t="s">
        <v>496</v>
      </c>
      <c r="H181" s="206"/>
      <c r="I181" s="183"/>
      <c r="J181" s="186"/>
      <c r="O181" s="8" t="str">
        <f>O165</f>
        <v>Yes</v>
      </c>
    </row>
    <row r="182" spans="1:15" ht="60">
      <c r="A182" s="210"/>
      <c r="B182" s="181"/>
      <c r="C182" s="226"/>
      <c r="D182" s="181"/>
      <c r="E182" s="202"/>
      <c r="F182" s="91" t="s">
        <v>16</v>
      </c>
      <c r="G182" s="147" t="s">
        <v>497</v>
      </c>
      <c r="H182" s="209"/>
      <c r="I182" s="184"/>
      <c r="J182" s="187"/>
      <c r="O182" s="8" t="str">
        <f>O165</f>
        <v>Yes</v>
      </c>
    </row>
    <row r="183" spans="1:15" ht="43" customHeight="1">
      <c r="A183" s="188" t="s">
        <v>7</v>
      </c>
      <c r="B183" s="191" t="s">
        <v>205</v>
      </c>
      <c r="C183" s="193" t="s">
        <v>62</v>
      </c>
      <c r="D183" s="191" t="s">
        <v>63</v>
      </c>
      <c r="E183" s="203" t="s">
        <v>377</v>
      </c>
      <c r="F183" s="92" t="s">
        <v>14</v>
      </c>
      <c r="G183" s="145" t="s">
        <v>498</v>
      </c>
      <c r="H183" s="205">
        <v>3</v>
      </c>
      <c r="I183" s="196"/>
      <c r="J183" s="198"/>
      <c r="O183" s="8" t="str">
        <f>O165</f>
        <v>Yes</v>
      </c>
    </row>
    <row r="184" spans="1:15" ht="105">
      <c r="A184" s="189"/>
      <c r="B184" s="180"/>
      <c r="C184" s="194"/>
      <c r="D184" s="180"/>
      <c r="E184" s="201"/>
      <c r="F184" s="90" t="s">
        <v>15</v>
      </c>
      <c r="G184" s="146" t="s">
        <v>171</v>
      </c>
      <c r="H184" s="206"/>
      <c r="I184" s="183"/>
      <c r="J184" s="186"/>
      <c r="O184" s="8" t="str">
        <f>O165</f>
        <v>Yes</v>
      </c>
    </row>
    <row r="185" spans="1:15" ht="76" thickBot="1">
      <c r="A185" s="190"/>
      <c r="B185" s="192"/>
      <c r="C185" s="195"/>
      <c r="D185" s="192"/>
      <c r="E185" s="204"/>
      <c r="F185" s="93" t="s">
        <v>16</v>
      </c>
      <c r="G185" s="148" t="s">
        <v>499</v>
      </c>
      <c r="H185" s="207"/>
      <c r="I185" s="197"/>
      <c r="J185" s="199"/>
      <c r="O185" s="8" t="str">
        <f>O165</f>
        <v>Yes</v>
      </c>
    </row>
    <row r="186" spans="1:15" s="10" customFormat="1" ht="45">
      <c r="A186" s="176" t="s">
        <v>8</v>
      </c>
      <c r="B186" s="179" t="s">
        <v>205</v>
      </c>
      <c r="C186" s="179" t="s">
        <v>64</v>
      </c>
      <c r="D186" s="179"/>
      <c r="E186" s="239" t="s">
        <v>378</v>
      </c>
      <c r="F186" s="99" t="s">
        <v>14</v>
      </c>
      <c r="G186" s="150" t="s">
        <v>500</v>
      </c>
      <c r="H186" s="230">
        <v>1</v>
      </c>
      <c r="I186" s="228"/>
      <c r="J186" s="229"/>
      <c r="O186" s="15" t="str">
        <f>'2. Process scope &amp; goals'!C26</f>
        <v>Yes</v>
      </c>
    </row>
    <row r="187" spans="1:15" s="10" customFormat="1" ht="31.5" customHeight="1">
      <c r="A187" s="177"/>
      <c r="B187" s="180"/>
      <c r="C187" s="180"/>
      <c r="D187" s="180"/>
      <c r="E187" s="220"/>
      <c r="F187" s="100" t="s">
        <v>15</v>
      </c>
      <c r="G187" s="151" t="s">
        <v>536</v>
      </c>
      <c r="H187" s="223"/>
      <c r="I187" s="212"/>
      <c r="J187" s="215"/>
      <c r="O187" s="10" t="str">
        <f>O186</f>
        <v>Yes</v>
      </c>
    </row>
    <row r="188" spans="1:15" s="10" customFormat="1" ht="46" thickBot="1">
      <c r="A188" s="178"/>
      <c r="B188" s="192"/>
      <c r="C188" s="192"/>
      <c r="D188" s="192"/>
      <c r="E188" s="231"/>
      <c r="F188" s="102" t="s">
        <v>16</v>
      </c>
      <c r="G188" s="152" t="s">
        <v>501</v>
      </c>
      <c r="H188" s="225"/>
      <c r="I188" s="213"/>
      <c r="J188" s="216"/>
      <c r="O188" s="10" t="str">
        <f>O186</f>
        <v>Yes</v>
      </c>
    </row>
    <row r="189" spans="1:15" s="10" customFormat="1" ht="21" customHeight="1">
      <c r="A189" s="188"/>
      <c r="B189" s="179" t="s">
        <v>205</v>
      </c>
      <c r="C189" s="179" t="s">
        <v>65</v>
      </c>
      <c r="D189" s="179" t="s">
        <v>361</v>
      </c>
      <c r="E189" s="219" t="s">
        <v>379</v>
      </c>
      <c r="F189" s="104" t="s">
        <v>14</v>
      </c>
      <c r="G189" s="154" t="s">
        <v>502</v>
      </c>
      <c r="H189" s="230">
        <v>1</v>
      </c>
      <c r="I189" s="211"/>
      <c r="J189" s="214"/>
    </row>
    <row r="190" spans="1:15" s="10" customFormat="1" ht="21" customHeight="1">
      <c r="A190" s="189"/>
      <c r="B190" s="180"/>
      <c r="C190" s="180"/>
      <c r="D190" s="180"/>
      <c r="E190" s="220"/>
      <c r="F190" s="100" t="s">
        <v>15</v>
      </c>
      <c r="G190" s="151" t="s">
        <v>503</v>
      </c>
      <c r="H190" s="223"/>
      <c r="I190" s="212"/>
      <c r="J190" s="215"/>
    </row>
    <row r="191" spans="1:15" s="10" customFormat="1" ht="21" customHeight="1" thickBot="1">
      <c r="A191" s="210"/>
      <c r="B191" s="181"/>
      <c r="C191" s="181"/>
      <c r="D191" s="181"/>
      <c r="E191" s="231"/>
      <c r="F191" s="102" t="s">
        <v>16</v>
      </c>
      <c r="G191" s="155" t="s">
        <v>504</v>
      </c>
      <c r="H191" s="224"/>
      <c r="I191" s="213"/>
      <c r="J191" s="216"/>
    </row>
    <row r="192" spans="1:15" s="10" customFormat="1" ht="38" customHeight="1">
      <c r="A192" s="188" t="s">
        <v>8</v>
      </c>
      <c r="B192" s="191" t="s">
        <v>205</v>
      </c>
      <c r="C192" s="193" t="s">
        <v>66</v>
      </c>
      <c r="D192" s="191" t="s">
        <v>65</v>
      </c>
      <c r="E192" s="219" t="s">
        <v>380</v>
      </c>
      <c r="F192" s="104" t="s">
        <v>14</v>
      </c>
      <c r="G192" s="153" t="s">
        <v>275</v>
      </c>
      <c r="H192" s="222">
        <v>1</v>
      </c>
      <c r="I192" s="211"/>
      <c r="J192" s="214"/>
      <c r="O192" s="10" t="str">
        <f>O186</f>
        <v>Yes</v>
      </c>
    </row>
    <row r="193" spans="1:15" s="10" customFormat="1" ht="60">
      <c r="A193" s="189"/>
      <c r="B193" s="180"/>
      <c r="C193" s="194"/>
      <c r="D193" s="180"/>
      <c r="E193" s="220"/>
      <c r="F193" s="100" t="s">
        <v>15</v>
      </c>
      <c r="G193" s="151" t="s">
        <v>296</v>
      </c>
      <c r="H193" s="223"/>
      <c r="I193" s="212"/>
      <c r="J193" s="215"/>
      <c r="O193" s="10" t="str">
        <f>O186</f>
        <v>Yes</v>
      </c>
    </row>
    <row r="194" spans="1:15" s="10" customFormat="1" ht="47" customHeight="1">
      <c r="A194" s="210"/>
      <c r="B194" s="181"/>
      <c r="C194" s="226"/>
      <c r="D194" s="181"/>
      <c r="E194" s="231"/>
      <c r="F194" s="102" t="s">
        <v>16</v>
      </c>
      <c r="G194" s="152" t="s">
        <v>505</v>
      </c>
      <c r="H194" s="224"/>
      <c r="I194" s="213"/>
      <c r="J194" s="216"/>
      <c r="O194" s="10" t="str">
        <f>O186</f>
        <v>Yes</v>
      </c>
    </row>
    <row r="195" spans="1:15" s="10" customFormat="1" ht="90">
      <c r="A195" s="188" t="s">
        <v>8</v>
      </c>
      <c r="B195" s="191" t="s">
        <v>205</v>
      </c>
      <c r="C195" s="191" t="s">
        <v>67</v>
      </c>
      <c r="D195" s="191"/>
      <c r="E195" s="270" t="s">
        <v>381</v>
      </c>
      <c r="F195" s="104" t="s">
        <v>14</v>
      </c>
      <c r="G195" s="153" t="s">
        <v>506</v>
      </c>
      <c r="H195" s="222">
        <v>1</v>
      </c>
      <c r="I195" s="211"/>
      <c r="J195" s="214"/>
      <c r="O195" s="10" t="str">
        <f>O186</f>
        <v>Yes</v>
      </c>
    </row>
    <row r="196" spans="1:15" s="10" customFormat="1" ht="75">
      <c r="A196" s="189"/>
      <c r="B196" s="180"/>
      <c r="C196" s="180"/>
      <c r="D196" s="180"/>
      <c r="E196" s="237"/>
      <c r="F196" s="100" t="s">
        <v>15</v>
      </c>
      <c r="G196" s="151" t="s">
        <v>507</v>
      </c>
      <c r="H196" s="223"/>
      <c r="I196" s="212"/>
      <c r="J196" s="215"/>
      <c r="O196" s="10" t="str">
        <f>O186</f>
        <v>Yes</v>
      </c>
    </row>
    <row r="197" spans="1:15" s="10" customFormat="1" ht="51" customHeight="1" thickBot="1">
      <c r="A197" s="190"/>
      <c r="B197" s="192"/>
      <c r="C197" s="192"/>
      <c r="D197" s="192"/>
      <c r="E197" s="238"/>
      <c r="F197" s="106" t="s">
        <v>16</v>
      </c>
      <c r="G197" s="155" t="s">
        <v>508</v>
      </c>
      <c r="H197" s="225"/>
      <c r="I197" s="217"/>
      <c r="J197" s="218"/>
      <c r="O197" s="10" t="str">
        <f>O186</f>
        <v>Yes</v>
      </c>
    </row>
    <row r="198" spans="1:15" s="10" customFormat="1" ht="45">
      <c r="A198" s="176" t="s">
        <v>9</v>
      </c>
      <c r="B198" s="179" t="s">
        <v>204</v>
      </c>
      <c r="C198" s="179" t="s">
        <v>68</v>
      </c>
      <c r="D198" s="179"/>
      <c r="E198" s="239" t="s">
        <v>382</v>
      </c>
      <c r="F198" s="99" t="s">
        <v>14</v>
      </c>
      <c r="G198" s="150" t="s">
        <v>297</v>
      </c>
      <c r="H198" s="230">
        <v>2</v>
      </c>
      <c r="I198" s="228" t="s">
        <v>580</v>
      </c>
      <c r="J198" s="229"/>
      <c r="O198" s="15" t="str">
        <f>'2. Process scope &amp; goals'!C27</f>
        <v>Yes</v>
      </c>
    </row>
    <row r="199" spans="1:15" s="10" customFormat="1" ht="31.5" customHeight="1">
      <c r="A199" s="177"/>
      <c r="B199" s="180"/>
      <c r="C199" s="180"/>
      <c r="D199" s="180"/>
      <c r="E199" s="220"/>
      <c r="F199" s="100" t="s">
        <v>15</v>
      </c>
      <c r="G199" s="151" t="s">
        <v>509</v>
      </c>
      <c r="H199" s="223"/>
      <c r="I199" s="212"/>
      <c r="J199" s="215"/>
      <c r="O199" s="10" t="str">
        <f>O198</f>
        <v>Yes</v>
      </c>
    </row>
    <row r="200" spans="1:15" s="10" customFormat="1" ht="63" customHeight="1">
      <c r="A200" s="178"/>
      <c r="B200" s="181"/>
      <c r="C200" s="181"/>
      <c r="D200" s="181"/>
      <c r="E200" s="231"/>
      <c r="F200" s="102" t="s">
        <v>16</v>
      </c>
      <c r="G200" s="152" t="s">
        <v>510</v>
      </c>
      <c r="H200" s="224"/>
      <c r="I200" s="213"/>
      <c r="J200" s="216"/>
      <c r="O200" s="10" t="str">
        <f>O198</f>
        <v>Yes</v>
      </c>
    </row>
    <row r="201" spans="1:15" s="10" customFormat="1" ht="78" customHeight="1">
      <c r="A201" s="188" t="s">
        <v>9</v>
      </c>
      <c r="B201" s="191" t="s">
        <v>204</v>
      </c>
      <c r="C201" s="191" t="s">
        <v>69</v>
      </c>
      <c r="D201" s="191"/>
      <c r="E201" s="219" t="s">
        <v>135</v>
      </c>
      <c r="F201" s="104" t="s">
        <v>201</v>
      </c>
      <c r="G201" s="105" t="s">
        <v>298</v>
      </c>
      <c r="H201" s="222">
        <v>2</v>
      </c>
      <c r="I201" s="211"/>
      <c r="J201" s="214"/>
      <c r="O201" s="10" t="str">
        <f>O198</f>
        <v>Yes</v>
      </c>
    </row>
    <row r="202" spans="1:15" s="10" customFormat="1" ht="78.75" customHeight="1">
      <c r="A202" s="189"/>
      <c r="B202" s="180"/>
      <c r="C202" s="180"/>
      <c r="D202" s="180"/>
      <c r="E202" s="220"/>
      <c r="F202" s="100" t="s">
        <v>207</v>
      </c>
      <c r="G202" s="101" t="s">
        <v>537</v>
      </c>
      <c r="H202" s="223"/>
      <c r="I202" s="212"/>
      <c r="J202" s="215"/>
      <c r="O202" s="10" t="str">
        <f>O198</f>
        <v>Yes</v>
      </c>
    </row>
    <row r="203" spans="1:15" s="10" customFormat="1" ht="63" customHeight="1">
      <c r="A203" s="210"/>
      <c r="B203" s="181"/>
      <c r="C203" s="181"/>
      <c r="D203" s="181"/>
      <c r="E203" s="231"/>
      <c r="F203" s="102" t="s">
        <v>202</v>
      </c>
      <c r="G203" s="103" t="s">
        <v>299</v>
      </c>
      <c r="H203" s="224"/>
      <c r="I203" s="213"/>
      <c r="J203" s="216"/>
      <c r="O203" s="10" t="str">
        <f>O198</f>
        <v>Yes</v>
      </c>
    </row>
    <row r="204" spans="1:15" s="10" customFormat="1" ht="60">
      <c r="A204" s="188" t="s">
        <v>9</v>
      </c>
      <c r="B204" s="191" t="s">
        <v>204</v>
      </c>
      <c r="C204" s="191" t="s">
        <v>70</v>
      </c>
      <c r="D204" s="191"/>
      <c r="E204" s="219" t="s">
        <v>383</v>
      </c>
      <c r="F204" s="104" t="s">
        <v>201</v>
      </c>
      <c r="G204" s="153" t="s">
        <v>511</v>
      </c>
      <c r="H204" s="222">
        <v>2</v>
      </c>
      <c r="I204" s="211"/>
      <c r="J204" s="214"/>
      <c r="O204" s="10" t="str">
        <f>O198</f>
        <v>Yes</v>
      </c>
    </row>
    <row r="205" spans="1:15" s="10" customFormat="1" ht="105">
      <c r="A205" s="189"/>
      <c r="B205" s="180"/>
      <c r="C205" s="180"/>
      <c r="D205" s="180"/>
      <c r="E205" s="220"/>
      <c r="F205" s="100" t="s">
        <v>207</v>
      </c>
      <c r="G205" s="151" t="s">
        <v>512</v>
      </c>
      <c r="H205" s="223"/>
      <c r="I205" s="212"/>
      <c r="J205" s="215"/>
      <c r="O205" s="10" t="str">
        <f>O198</f>
        <v>Yes</v>
      </c>
    </row>
    <row r="206" spans="1:15" s="10" customFormat="1" ht="60">
      <c r="A206" s="210"/>
      <c r="B206" s="181"/>
      <c r="C206" s="181"/>
      <c r="D206" s="181"/>
      <c r="E206" s="231"/>
      <c r="F206" s="102" t="s">
        <v>202</v>
      </c>
      <c r="G206" s="152" t="s">
        <v>513</v>
      </c>
      <c r="H206" s="224"/>
      <c r="I206" s="213"/>
      <c r="J206" s="216"/>
      <c r="O206" s="10" t="str">
        <f>O198</f>
        <v>Yes</v>
      </c>
    </row>
    <row r="207" spans="1:15" s="10" customFormat="1" ht="45">
      <c r="A207" s="188" t="s">
        <v>9</v>
      </c>
      <c r="B207" s="191" t="s">
        <v>205</v>
      </c>
      <c r="C207" s="191" t="s">
        <v>71</v>
      </c>
      <c r="D207" s="191"/>
      <c r="E207" s="203" t="s">
        <v>136</v>
      </c>
      <c r="F207" s="104" t="s">
        <v>14</v>
      </c>
      <c r="G207" s="105" t="s">
        <v>300</v>
      </c>
      <c r="H207" s="222">
        <v>2</v>
      </c>
      <c r="I207" s="211" t="s">
        <v>581</v>
      </c>
      <c r="J207" s="214"/>
      <c r="O207" s="10" t="str">
        <f>O198</f>
        <v>Yes</v>
      </c>
    </row>
    <row r="208" spans="1:15" s="10" customFormat="1" ht="47.25" customHeight="1">
      <c r="A208" s="189"/>
      <c r="B208" s="180"/>
      <c r="C208" s="180"/>
      <c r="D208" s="180"/>
      <c r="E208" s="201"/>
      <c r="F208" s="100" t="s">
        <v>15</v>
      </c>
      <c r="G208" s="101" t="s">
        <v>301</v>
      </c>
      <c r="H208" s="223"/>
      <c r="I208" s="212"/>
      <c r="J208" s="215"/>
      <c r="O208" s="10" t="str">
        <f>O198</f>
        <v>Yes</v>
      </c>
    </row>
    <row r="209" spans="1:15" s="10" customFormat="1" ht="47.25" customHeight="1">
      <c r="A209" s="210"/>
      <c r="B209" s="181"/>
      <c r="C209" s="181"/>
      <c r="D209" s="181"/>
      <c r="E209" s="202"/>
      <c r="F209" s="102" t="s">
        <v>16</v>
      </c>
      <c r="G209" s="103" t="s">
        <v>302</v>
      </c>
      <c r="H209" s="224"/>
      <c r="I209" s="213"/>
      <c r="J209" s="216"/>
      <c r="O209" s="10" t="str">
        <f>O198</f>
        <v>Yes</v>
      </c>
    </row>
    <row r="210" spans="1:15" s="10" customFormat="1" ht="75">
      <c r="A210" s="188" t="s">
        <v>9</v>
      </c>
      <c r="B210" s="191" t="s">
        <v>205</v>
      </c>
      <c r="C210" s="191" t="s">
        <v>72</v>
      </c>
      <c r="D210" s="191"/>
      <c r="E210" s="203" t="s">
        <v>384</v>
      </c>
      <c r="F210" s="104" t="s">
        <v>14</v>
      </c>
      <c r="G210" s="153" t="s">
        <v>514</v>
      </c>
      <c r="H210" s="222">
        <v>1</v>
      </c>
      <c r="I210" s="211"/>
      <c r="J210" s="214"/>
      <c r="O210" s="10" t="str">
        <f>O198</f>
        <v>Yes</v>
      </c>
    </row>
    <row r="211" spans="1:15" s="10" customFormat="1" ht="60">
      <c r="A211" s="189"/>
      <c r="B211" s="180"/>
      <c r="C211" s="180"/>
      <c r="D211" s="180"/>
      <c r="E211" s="201"/>
      <c r="F211" s="100" t="s">
        <v>15</v>
      </c>
      <c r="G211" s="151" t="s">
        <v>515</v>
      </c>
      <c r="H211" s="223"/>
      <c r="I211" s="212"/>
      <c r="J211" s="215"/>
      <c r="O211" s="10" t="str">
        <f>O198</f>
        <v>Yes</v>
      </c>
    </row>
    <row r="212" spans="1:15" s="10" customFormat="1" ht="60">
      <c r="A212" s="210"/>
      <c r="B212" s="181"/>
      <c r="C212" s="181"/>
      <c r="D212" s="181"/>
      <c r="E212" s="202"/>
      <c r="F212" s="102" t="s">
        <v>16</v>
      </c>
      <c r="G212" s="152" t="s">
        <v>538</v>
      </c>
      <c r="H212" s="224"/>
      <c r="I212" s="213"/>
      <c r="J212" s="216"/>
      <c r="O212" s="10" t="str">
        <f>O198</f>
        <v>Yes</v>
      </c>
    </row>
    <row r="213" spans="1:15" s="10" customFormat="1" ht="35" customHeight="1">
      <c r="A213" s="188" t="s">
        <v>9</v>
      </c>
      <c r="B213" s="191" t="s">
        <v>205</v>
      </c>
      <c r="C213" s="191" t="s">
        <v>73</v>
      </c>
      <c r="D213" s="191"/>
      <c r="E213" s="203" t="s">
        <v>137</v>
      </c>
      <c r="F213" s="104" t="s">
        <v>14</v>
      </c>
      <c r="G213" s="105" t="s">
        <v>303</v>
      </c>
      <c r="H213" s="222">
        <v>1</v>
      </c>
      <c r="I213" s="211"/>
      <c r="J213" s="214"/>
      <c r="O213" s="10" t="str">
        <f>O198</f>
        <v>Yes</v>
      </c>
    </row>
    <row r="214" spans="1:15" s="10" customFormat="1" ht="30">
      <c r="A214" s="189"/>
      <c r="B214" s="180"/>
      <c r="C214" s="180"/>
      <c r="D214" s="180"/>
      <c r="E214" s="201"/>
      <c r="F214" s="100" t="s">
        <v>15</v>
      </c>
      <c r="G214" s="101" t="s">
        <v>304</v>
      </c>
      <c r="H214" s="223"/>
      <c r="I214" s="212"/>
      <c r="J214" s="215"/>
      <c r="O214" s="10" t="str">
        <f>O198</f>
        <v>Yes</v>
      </c>
    </row>
    <row r="215" spans="1:15" s="10" customFormat="1" ht="31" thickBot="1">
      <c r="A215" s="190"/>
      <c r="B215" s="192"/>
      <c r="C215" s="192"/>
      <c r="D215" s="192"/>
      <c r="E215" s="204"/>
      <c r="F215" s="102" t="s">
        <v>16</v>
      </c>
      <c r="G215" s="107" t="s">
        <v>305</v>
      </c>
      <c r="H215" s="225"/>
      <c r="I215" s="217"/>
      <c r="J215" s="218"/>
      <c r="O215" s="10" t="str">
        <f>O198</f>
        <v>Yes</v>
      </c>
    </row>
    <row r="216" spans="1:15" s="10" customFormat="1" ht="45">
      <c r="A216" s="176" t="s">
        <v>10</v>
      </c>
      <c r="B216" s="179" t="s">
        <v>205</v>
      </c>
      <c r="C216" s="179" t="s">
        <v>74</v>
      </c>
      <c r="D216" s="227" t="s">
        <v>386</v>
      </c>
      <c r="E216" s="200" t="s">
        <v>385</v>
      </c>
      <c r="F216" s="99" t="s">
        <v>14</v>
      </c>
      <c r="G216" s="149" t="s">
        <v>516</v>
      </c>
      <c r="H216" s="230">
        <v>2</v>
      </c>
      <c r="I216" s="228"/>
      <c r="J216" s="229"/>
      <c r="O216" s="15" t="str">
        <f>'2. Process scope &amp; goals'!C28</f>
        <v>Yes</v>
      </c>
    </row>
    <row r="217" spans="1:15" s="10" customFormat="1" ht="60">
      <c r="A217" s="177"/>
      <c r="B217" s="180"/>
      <c r="C217" s="180"/>
      <c r="D217" s="194"/>
      <c r="E217" s="201"/>
      <c r="F217" s="100" t="s">
        <v>15</v>
      </c>
      <c r="G217" s="146" t="s">
        <v>517</v>
      </c>
      <c r="H217" s="223"/>
      <c r="I217" s="212"/>
      <c r="J217" s="215"/>
      <c r="O217" s="10" t="str">
        <f>O216</f>
        <v>Yes</v>
      </c>
    </row>
    <row r="218" spans="1:15" s="10" customFormat="1" ht="60">
      <c r="A218" s="178"/>
      <c r="B218" s="181"/>
      <c r="C218" s="181"/>
      <c r="D218" s="226"/>
      <c r="E218" s="202"/>
      <c r="F218" s="102" t="s">
        <v>16</v>
      </c>
      <c r="G218" s="147" t="s">
        <v>518</v>
      </c>
      <c r="H218" s="224"/>
      <c r="I218" s="213"/>
      <c r="J218" s="216"/>
      <c r="O218" s="10" t="str">
        <f>O216</f>
        <v>Yes</v>
      </c>
    </row>
    <row r="219" spans="1:15" s="10" customFormat="1" ht="60">
      <c r="A219" s="188" t="s">
        <v>10</v>
      </c>
      <c r="B219" s="191" t="s">
        <v>205</v>
      </c>
      <c r="C219" s="193" t="s">
        <v>75</v>
      </c>
      <c r="D219" s="193" t="s">
        <v>76</v>
      </c>
      <c r="E219" s="203" t="s">
        <v>387</v>
      </c>
      <c r="F219" s="104" t="s">
        <v>14</v>
      </c>
      <c r="G219" s="153" t="s">
        <v>306</v>
      </c>
      <c r="H219" s="222">
        <v>3</v>
      </c>
      <c r="I219" s="211"/>
      <c r="J219" s="214"/>
      <c r="O219" s="10" t="str">
        <f>O216</f>
        <v>Yes</v>
      </c>
    </row>
    <row r="220" spans="1:15" s="10" customFormat="1" ht="47.25" customHeight="1">
      <c r="A220" s="189"/>
      <c r="B220" s="180"/>
      <c r="C220" s="194"/>
      <c r="D220" s="194"/>
      <c r="E220" s="201"/>
      <c r="F220" s="100" t="s">
        <v>15</v>
      </c>
      <c r="G220" s="151" t="s">
        <v>519</v>
      </c>
      <c r="H220" s="223"/>
      <c r="I220" s="212"/>
      <c r="J220" s="215"/>
      <c r="O220" s="10" t="str">
        <f>O216</f>
        <v>Yes</v>
      </c>
    </row>
    <row r="221" spans="1:15" s="10" customFormat="1" ht="31" thickBot="1">
      <c r="A221" s="210"/>
      <c r="B221" s="181"/>
      <c r="C221" s="226"/>
      <c r="D221" s="226"/>
      <c r="E221" s="202"/>
      <c r="F221" s="102" t="s">
        <v>16</v>
      </c>
      <c r="G221" s="152" t="s">
        <v>520</v>
      </c>
      <c r="H221" s="224"/>
      <c r="I221" s="213"/>
      <c r="J221" s="216"/>
      <c r="O221" s="10" t="str">
        <f>O216</f>
        <v>Yes</v>
      </c>
    </row>
    <row r="222" spans="1:15" s="10" customFormat="1" ht="60">
      <c r="A222" s="188"/>
      <c r="B222" s="179" t="s">
        <v>205</v>
      </c>
      <c r="C222" s="193" t="s">
        <v>76</v>
      </c>
      <c r="D222" s="193" t="s">
        <v>361</v>
      </c>
      <c r="E222" s="203" t="s">
        <v>388</v>
      </c>
      <c r="F222" s="104" t="s">
        <v>14</v>
      </c>
      <c r="G222" s="154" t="s">
        <v>521</v>
      </c>
      <c r="H222" s="222">
        <v>2</v>
      </c>
      <c r="I222" s="211"/>
      <c r="J222" s="214"/>
    </row>
    <row r="223" spans="1:15" s="10" customFormat="1" ht="75">
      <c r="A223" s="189"/>
      <c r="B223" s="180"/>
      <c r="C223" s="194"/>
      <c r="D223" s="194"/>
      <c r="E223" s="201"/>
      <c r="F223" s="100" t="s">
        <v>15</v>
      </c>
      <c r="G223" s="154" t="s">
        <v>522</v>
      </c>
      <c r="H223" s="223"/>
      <c r="I223" s="212"/>
      <c r="J223" s="215"/>
    </row>
    <row r="224" spans="1:15" s="10" customFormat="1" ht="75">
      <c r="A224" s="210"/>
      <c r="B224" s="181"/>
      <c r="C224" s="226"/>
      <c r="D224" s="226"/>
      <c r="E224" s="202"/>
      <c r="F224" s="102" t="s">
        <v>16</v>
      </c>
      <c r="G224" s="154" t="s">
        <v>523</v>
      </c>
      <c r="H224" s="224"/>
      <c r="I224" s="213"/>
      <c r="J224" s="216"/>
    </row>
    <row r="225" spans="1:32" s="10" customFormat="1" ht="75">
      <c r="A225" s="188" t="s">
        <v>10</v>
      </c>
      <c r="B225" s="191" t="s">
        <v>205</v>
      </c>
      <c r="C225" s="191" t="s">
        <v>77</v>
      </c>
      <c r="D225" s="191"/>
      <c r="E225" s="203" t="s">
        <v>389</v>
      </c>
      <c r="F225" s="104" t="s">
        <v>14</v>
      </c>
      <c r="G225" s="153" t="s">
        <v>524</v>
      </c>
      <c r="H225" s="222">
        <v>3</v>
      </c>
      <c r="I225" s="211"/>
      <c r="J225" s="214"/>
      <c r="O225" s="10" t="str">
        <f>O216</f>
        <v>Yes</v>
      </c>
    </row>
    <row r="226" spans="1:32" s="10" customFormat="1" ht="47.25" customHeight="1">
      <c r="A226" s="189"/>
      <c r="B226" s="180"/>
      <c r="C226" s="180"/>
      <c r="D226" s="180"/>
      <c r="E226" s="201"/>
      <c r="F226" s="100" t="s">
        <v>15</v>
      </c>
      <c r="G226" s="151" t="s">
        <v>525</v>
      </c>
      <c r="H226" s="223"/>
      <c r="I226" s="212"/>
      <c r="J226" s="215"/>
      <c r="O226" s="10" t="str">
        <f>O216</f>
        <v>Yes</v>
      </c>
    </row>
    <row r="227" spans="1:32" s="10" customFormat="1" ht="45">
      <c r="A227" s="210"/>
      <c r="B227" s="181"/>
      <c r="C227" s="181"/>
      <c r="D227" s="181"/>
      <c r="E227" s="202"/>
      <c r="F227" s="102" t="s">
        <v>16</v>
      </c>
      <c r="G227" s="152" t="s">
        <v>526</v>
      </c>
      <c r="H227" s="224"/>
      <c r="I227" s="213"/>
      <c r="J227" s="216"/>
      <c r="O227" s="10" t="str">
        <f>O216</f>
        <v>Yes</v>
      </c>
    </row>
    <row r="228" spans="1:32" s="10" customFormat="1" ht="45" customHeight="1">
      <c r="A228" s="188" t="s">
        <v>10</v>
      </c>
      <c r="B228" s="191" t="s">
        <v>204</v>
      </c>
      <c r="C228" s="191" t="s">
        <v>78</v>
      </c>
      <c r="D228" s="191"/>
      <c r="E228" s="203" t="s">
        <v>138</v>
      </c>
      <c r="F228" s="104" t="s">
        <v>14</v>
      </c>
      <c r="G228" s="105" t="s">
        <v>307</v>
      </c>
      <c r="H228" s="222">
        <v>3</v>
      </c>
      <c r="I228" s="211"/>
      <c r="J228" s="214"/>
      <c r="O228" s="10" t="str">
        <f>O216</f>
        <v>Yes</v>
      </c>
    </row>
    <row r="229" spans="1:32" s="10" customFormat="1" ht="31.5" customHeight="1">
      <c r="A229" s="189"/>
      <c r="B229" s="180"/>
      <c r="C229" s="180"/>
      <c r="D229" s="180"/>
      <c r="E229" s="201"/>
      <c r="F229" s="100" t="s">
        <v>15</v>
      </c>
      <c r="G229" s="101" t="s">
        <v>276</v>
      </c>
      <c r="H229" s="223"/>
      <c r="I229" s="212"/>
      <c r="J229" s="215"/>
      <c r="O229" s="10" t="str">
        <f>O216</f>
        <v>Yes</v>
      </c>
    </row>
    <row r="230" spans="1:32" s="10" customFormat="1" ht="45">
      <c r="A230" s="210"/>
      <c r="B230" s="181"/>
      <c r="C230" s="181"/>
      <c r="D230" s="181"/>
      <c r="E230" s="202"/>
      <c r="F230" s="102" t="s">
        <v>16</v>
      </c>
      <c r="G230" s="103" t="s">
        <v>308</v>
      </c>
      <c r="H230" s="224"/>
      <c r="I230" s="213"/>
      <c r="J230" s="216"/>
      <c r="O230" s="10" t="str">
        <f>O216</f>
        <v>Yes</v>
      </c>
    </row>
    <row r="231" spans="1:32" s="10" customFormat="1" ht="45" customHeight="1">
      <c r="A231" s="188" t="s">
        <v>10</v>
      </c>
      <c r="B231" s="191" t="s">
        <v>204</v>
      </c>
      <c r="C231" s="191" t="s">
        <v>79</v>
      </c>
      <c r="D231" s="191"/>
      <c r="E231" s="203" t="s">
        <v>390</v>
      </c>
      <c r="F231" s="104" t="s">
        <v>14</v>
      </c>
      <c r="G231" s="105" t="s">
        <v>309</v>
      </c>
      <c r="H231" s="222">
        <v>2</v>
      </c>
      <c r="I231" s="211"/>
      <c r="J231" s="214"/>
      <c r="O231" s="10" t="str">
        <f>O216</f>
        <v>Yes</v>
      </c>
    </row>
    <row r="232" spans="1:32" s="10" customFormat="1" ht="30">
      <c r="A232" s="189"/>
      <c r="B232" s="180"/>
      <c r="C232" s="180"/>
      <c r="D232" s="180"/>
      <c r="E232" s="201"/>
      <c r="F232" s="100" t="s">
        <v>15</v>
      </c>
      <c r="G232" s="101" t="s">
        <v>310</v>
      </c>
      <c r="H232" s="223"/>
      <c r="I232" s="212"/>
      <c r="J232" s="215"/>
      <c r="O232" s="10" t="str">
        <f>O216</f>
        <v>Yes</v>
      </c>
    </row>
    <row r="233" spans="1:32" s="10" customFormat="1" ht="43" customHeight="1">
      <c r="A233" s="210"/>
      <c r="B233" s="181"/>
      <c r="C233" s="181"/>
      <c r="D233" s="181"/>
      <c r="E233" s="202"/>
      <c r="F233" s="102" t="s">
        <v>16</v>
      </c>
      <c r="G233" s="103" t="s">
        <v>539</v>
      </c>
      <c r="H233" s="224"/>
      <c r="I233" s="213"/>
      <c r="J233" s="216"/>
      <c r="O233" s="10" t="str">
        <f>O216</f>
        <v>Yes</v>
      </c>
    </row>
    <row r="234" spans="1:32" s="10" customFormat="1" ht="45" customHeight="1">
      <c r="A234" s="188" t="s">
        <v>10</v>
      </c>
      <c r="B234" s="191" t="s">
        <v>205</v>
      </c>
      <c r="C234" s="191" t="s">
        <v>80</v>
      </c>
      <c r="D234" s="191"/>
      <c r="E234" s="203" t="s">
        <v>139</v>
      </c>
      <c r="F234" s="104" t="s">
        <v>14</v>
      </c>
      <c r="G234" s="105" t="s">
        <v>311</v>
      </c>
      <c r="H234" s="222">
        <v>2</v>
      </c>
      <c r="I234" s="211"/>
      <c r="J234" s="214"/>
      <c r="O234" s="10" t="str">
        <f>O216</f>
        <v>Yes</v>
      </c>
    </row>
    <row r="235" spans="1:32" s="10" customFormat="1" ht="60">
      <c r="A235" s="189"/>
      <c r="B235" s="180"/>
      <c r="C235" s="180"/>
      <c r="D235" s="180"/>
      <c r="E235" s="201"/>
      <c r="F235" s="100" t="s">
        <v>15</v>
      </c>
      <c r="G235" s="101" t="s">
        <v>312</v>
      </c>
      <c r="H235" s="223"/>
      <c r="I235" s="212"/>
      <c r="J235" s="215"/>
      <c r="O235" s="10" t="str">
        <f>O216</f>
        <v>Yes</v>
      </c>
    </row>
    <row r="236" spans="1:32" s="10" customFormat="1" ht="36" customHeight="1" thickBot="1">
      <c r="A236" s="190"/>
      <c r="B236" s="192"/>
      <c r="C236" s="192"/>
      <c r="D236" s="192"/>
      <c r="E236" s="204"/>
      <c r="F236" s="106" t="s">
        <v>16</v>
      </c>
      <c r="G236" s="107" t="s">
        <v>313</v>
      </c>
      <c r="H236" s="225"/>
      <c r="I236" s="217"/>
      <c r="J236" s="218"/>
      <c r="O236" s="10" t="str">
        <f>O216</f>
        <v>Yes</v>
      </c>
    </row>
    <row r="237" spans="1:32" s="10" customFormat="1" ht="47.25" customHeight="1">
      <c r="A237" s="176" t="s">
        <v>11</v>
      </c>
      <c r="B237" s="179" t="s">
        <v>204</v>
      </c>
      <c r="C237" s="179" t="s">
        <v>81</v>
      </c>
      <c r="D237" s="179"/>
      <c r="E237" s="200" t="s">
        <v>90</v>
      </c>
      <c r="F237" s="99" t="s">
        <v>201</v>
      </c>
      <c r="G237" s="94" t="s">
        <v>314</v>
      </c>
      <c r="H237" s="208">
        <v>2</v>
      </c>
      <c r="I237" s="182"/>
      <c r="J237" s="185"/>
      <c r="K237" s="11"/>
      <c r="L237" s="11"/>
      <c r="M237" s="11"/>
      <c r="N237" s="11"/>
      <c r="O237" s="9" t="str">
        <f>'2. Process scope &amp; goals'!C29</f>
        <v>Yes</v>
      </c>
      <c r="P237" s="11"/>
      <c r="Q237" s="11"/>
      <c r="R237" s="11"/>
      <c r="S237" s="11"/>
      <c r="T237" s="11"/>
      <c r="U237" s="11"/>
      <c r="V237" s="11"/>
      <c r="W237" s="11"/>
      <c r="X237" s="11"/>
      <c r="Y237" s="11"/>
      <c r="Z237" s="11"/>
      <c r="AA237" s="11"/>
      <c r="AB237" s="11"/>
      <c r="AC237" s="11"/>
      <c r="AD237" s="11"/>
      <c r="AE237" s="11"/>
      <c r="AF237" s="11"/>
    </row>
    <row r="238" spans="1:32" s="10" customFormat="1" ht="47.25" customHeight="1">
      <c r="A238" s="177"/>
      <c r="B238" s="180"/>
      <c r="C238" s="180"/>
      <c r="D238" s="180"/>
      <c r="E238" s="201"/>
      <c r="F238" s="100" t="s">
        <v>207</v>
      </c>
      <c r="G238" s="95" t="s">
        <v>315</v>
      </c>
      <c r="H238" s="206"/>
      <c r="I238" s="183"/>
      <c r="J238" s="186"/>
      <c r="K238" s="11"/>
      <c r="L238" s="11"/>
      <c r="M238" s="11"/>
      <c r="N238" s="11"/>
      <c r="O238" s="9" t="str">
        <f>O237</f>
        <v>Yes</v>
      </c>
      <c r="P238" s="11"/>
      <c r="Q238" s="11"/>
      <c r="R238" s="11"/>
      <c r="S238" s="11"/>
      <c r="T238" s="11"/>
      <c r="U238" s="11"/>
      <c r="V238" s="11"/>
      <c r="W238" s="11"/>
      <c r="X238" s="11"/>
      <c r="Y238" s="11"/>
      <c r="Z238" s="11"/>
      <c r="AA238" s="11"/>
      <c r="AB238" s="11"/>
      <c r="AC238" s="11"/>
      <c r="AD238" s="11"/>
      <c r="AE238" s="11"/>
      <c r="AF238" s="11"/>
    </row>
    <row r="239" spans="1:32" s="10" customFormat="1" ht="45">
      <c r="A239" s="178"/>
      <c r="B239" s="181"/>
      <c r="C239" s="181"/>
      <c r="D239" s="181"/>
      <c r="E239" s="202"/>
      <c r="F239" s="102" t="s">
        <v>202</v>
      </c>
      <c r="G239" s="96" t="s">
        <v>316</v>
      </c>
      <c r="H239" s="209"/>
      <c r="I239" s="184"/>
      <c r="J239" s="187"/>
      <c r="K239" s="11"/>
      <c r="L239" s="11"/>
      <c r="M239" s="11"/>
      <c r="N239" s="11"/>
      <c r="O239" s="9" t="str">
        <f>O237</f>
        <v>Yes</v>
      </c>
      <c r="P239" s="11"/>
      <c r="Q239" s="11"/>
      <c r="R239" s="11"/>
      <c r="S239" s="11"/>
      <c r="T239" s="11"/>
      <c r="U239" s="11"/>
      <c r="V239" s="11"/>
      <c r="W239" s="11"/>
      <c r="X239" s="11"/>
      <c r="Y239" s="11"/>
      <c r="Z239" s="11"/>
      <c r="AA239" s="11"/>
      <c r="AB239" s="11"/>
      <c r="AC239" s="11"/>
      <c r="AD239" s="11"/>
      <c r="AE239" s="11"/>
      <c r="AF239" s="11"/>
    </row>
    <row r="240" spans="1:32" s="10" customFormat="1" ht="44" customHeight="1">
      <c r="A240" s="188" t="s">
        <v>11</v>
      </c>
      <c r="B240" s="191" t="s">
        <v>205</v>
      </c>
      <c r="C240" s="191" t="s">
        <v>82</v>
      </c>
      <c r="D240" s="191"/>
      <c r="E240" s="203" t="s">
        <v>140</v>
      </c>
      <c r="F240" s="104" t="s">
        <v>14</v>
      </c>
      <c r="G240" s="97" t="s">
        <v>540</v>
      </c>
      <c r="H240" s="222">
        <v>2</v>
      </c>
      <c r="I240" s="211"/>
      <c r="J240" s="214"/>
      <c r="O240" s="10" t="str">
        <f>O237</f>
        <v>Yes</v>
      </c>
    </row>
    <row r="241" spans="1:15" s="10" customFormat="1" ht="75">
      <c r="A241" s="189"/>
      <c r="B241" s="180"/>
      <c r="C241" s="180"/>
      <c r="D241" s="180"/>
      <c r="E241" s="201"/>
      <c r="F241" s="100" t="s">
        <v>15</v>
      </c>
      <c r="G241" s="95" t="s">
        <v>317</v>
      </c>
      <c r="H241" s="223"/>
      <c r="I241" s="212"/>
      <c r="J241" s="215"/>
      <c r="O241" s="10" t="str">
        <f>O237</f>
        <v>Yes</v>
      </c>
    </row>
    <row r="242" spans="1:15" s="10" customFormat="1" ht="45">
      <c r="A242" s="210"/>
      <c r="B242" s="181"/>
      <c r="C242" s="181"/>
      <c r="D242" s="181"/>
      <c r="E242" s="202"/>
      <c r="F242" s="102" t="s">
        <v>202</v>
      </c>
      <c r="G242" s="96" t="s">
        <v>318</v>
      </c>
      <c r="H242" s="224"/>
      <c r="I242" s="213"/>
      <c r="J242" s="216"/>
      <c r="O242" s="10" t="str">
        <f>O237</f>
        <v>Yes</v>
      </c>
    </row>
    <row r="243" spans="1:15" s="10" customFormat="1" ht="44" customHeight="1">
      <c r="A243" s="188" t="s">
        <v>11</v>
      </c>
      <c r="B243" s="191" t="s">
        <v>205</v>
      </c>
      <c r="C243" s="191" t="s">
        <v>83</v>
      </c>
      <c r="D243" s="191"/>
      <c r="E243" s="203" t="s">
        <v>26</v>
      </c>
      <c r="F243" s="104" t="s">
        <v>14</v>
      </c>
      <c r="G243" s="97" t="s">
        <v>319</v>
      </c>
      <c r="H243" s="222">
        <v>2</v>
      </c>
      <c r="I243" s="211"/>
      <c r="J243" s="214"/>
      <c r="O243" s="10" t="str">
        <f>O237</f>
        <v>Yes</v>
      </c>
    </row>
    <row r="244" spans="1:15" s="10" customFormat="1" ht="47.25" customHeight="1">
      <c r="A244" s="189"/>
      <c r="B244" s="180"/>
      <c r="C244" s="180"/>
      <c r="D244" s="180"/>
      <c r="E244" s="201"/>
      <c r="F244" s="100" t="s">
        <v>15</v>
      </c>
      <c r="G244" s="95" t="s">
        <v>320</v>
      </c>
      <c r="H244" s="223"/>
      <c r="I244" s="212"/>
      <c r="J244" s="215"/>
      <c r="O244" s="10" t="str">
        <f>O237</f>
        <v>Yes</v>
      </c>
    </row>
    <row r="245" spans="1:15" s="10" customFormat="1" ht="45">
      <c r="A245" s="210"/>
      <c r="B245" s="181"/>
      <c r="C245" s="181"/>
      <c r="D245" s="181"/>
      <c r="E245" s="202"/>
      <c r="F245" s="102" t="s">
        <v>16</v>
      </c>
      <c r="G245" s="96" t="s">
        <v>321</v>
      </c>
      <c r="H245" s="224"/>
      <c r="I245" s="213"/>
      <c r="J245" s="216"/>
      <c r="O245" s="10" t="str">
        <f>O237</f>
        <v>Yes</v>
      </c>
    </row>
    <row r="246" spans="1:15" s="10" customFormat="1" ht="45" customHeight="1">
      <c r="A246" s="188" t="s">
        <v>11</v>
      </c>
      <c r="B246" s="191" t="s">
        <v>205</v>
      </c>
      <c r="C246" s="191" t="s">
        <v>84</v>
      </c>
      <c r="D246" s="191"/>
      <c r="E246" s="203" t="s">
        <v>141</v>
      </c>
      <c r="F246" s="104" t="s">
        <v>14</v>
      </c>
      <c r="G246" s="97" t="s">
        <v>322</v>
      </c>
      <c r="H246" s="222">
        <v>1</v>
      </c>
      <c r="I246" s="211"/>
      <c r="J246" s="214"/>
      <c r="O246" s="10" t="str">
        <f>O237</f>
        <v>Yes</v>
      </c>
    </row>
    <row r="247" spans="1:15" s="10" customFormat="1" ht="45">
      <c r="A247" s="189"/>
      <c r="B247" s="180"/>
      <c r="C247" s="180"/>
      <c r="D247" s="180"/>
      <c r="E247" s="201"/>
      <c r="F247" s="100" t="s">
        <v>15</v>
      </c>
      <c r="G247" s="95" t="s">
        <v>323</v>
      </c>
      <c r="H247" s="223"/>
      <c r="I247" s="212"/>
      <c r="J247" s="215"/>
      <c r="O247" s="10" t="str">
        <f>O237</f>
        <v>Yes</v>
      </c>
    </row>
    <row r="248" spans="1:15" s="10" customFormat="1" ht="47.25" customHeight="1">
      <c r="A248" s="210"/>
      <c r="B248" s="181"/>
      <c r="C248" s="181"/>
      <c r="D248" s="181"/>
      <c r="E248" s="202"/>
      <c r="F248" s="102" t="s">
        <v>16</v>
      </c>
      <c r="G248" s="96" t="s">
        <v>324</v>
      </c>
      <c r="H248" s="224"/>
      <c r="I248" s="213"/>
      <c r="J248" s="216"/>
      <c r="O248" s="10" t="str">
        <f>O237</f>
        <v>Yes</v>
      </c>
    </row>
    <row r="249" spans="1:15" s="10" customFormat="1" ht="49" customHeight="1">
      <c r="A249" s="188" t="s">
        <v>11</v>
      </c>
      <c r="B249" s="191" t="s">
        <v>205</v>
      </c>
      <c r="C249" s="191" t="s">
        <v>85</v>
      </c>
      <c r="D249" s="191"/>
      <c r="E249" s="203" t="s">
        <v>391</v>
      </c>
      <c r="F249" s="104" t="s">
        <v>14</v>
      </c>
      <c r="G249" s="145" t="s">
        <v>325</v>
      </c>
      <c r="H249" s="222">
        <v>2</v>
      </c>
      <c r="I249" s="211"/>
      <c r="J249" s="214"/>
      <c r="O249" s="10" t="str">
        <f>O237</f>
        <v>Yes</v>
      </c>
    </row>
    <row r="250" spans="1:15" s="10" customFormat="1" ht="47.25" customHeight="1">
      <c r="A250" s="189"/>
      <c r="B250" s="180"/>
      <c r="C250" s="180"/>
      <c r="D250" s="180"/>
      <c r="E250" s="201"/>
      <c r="F250" s="100" t="s">
        <v>15</v>
      </c>
      <c r="G250" s="146" t="s">
        <v>527</v>
      </c>
      <c r="H250" s="223"/>
      <c r="I250" s="212"/>
      <c r="J250" s="215"/>
      <c r="O250" s="10" t="str">
        <f>O237</f>
        <v>Yes</v>
      </c>
    </row>
    <row r="251" spans="1:15" s="10" customFormat="1" ht="45">
      <c r="A251" s="210"/>
      <c r="B251" s="181"/>
      <c r="C251" s="181"/>
      <c r="D251" s="181"/>
      <c r="E251" s="202"/>
      <c r="F251" s="102" t="s">
        <v>16</v>
      </c>
      <c r="G251" s="147" t="s">
        <v>326</v>
      </c>
      <c r="H251" s="224"/>
      <c r="I251" s="213"/>
      <c r="J251" s="216"/>
      <c r="O251" s="10" t="str">
        <f>O237</f>
        <v>Yes</v>
      </c>
    </row>
    <row r="252" spans="1:15" s="10" customFormat="1" ht="49" customHeight="1">
      <c r="A252" s="188" t="s">
        <v>11</v>
      </c>
      <c r="B252" s="191" t="s">
        <v>205</v>
      </c>
      <c r="C252" s="191" t="s">
        <v>86</v>
      </c>
      <c r="D252" s="191"/>
      <c r="E252" s="219" t="s">
        <v>392</v>
      </c>
      <c r="F252" s="104" t="s">
        <v>14</v>
      </c>
      <c r="G252" s="145" t="s">
        <v>327</v>
      </c>
      <c r="H252" s="222">
        <v>2</v>
      </c>
      <c r="I252" s="211"/>
      <c r="J252" s="214"/>
      <c r="O252" s="10" t="str">
        <f>O237</f>
        <v>Yes</v>
      </c>
    </row>
    <row r="253" spans="1:15" s="10" customFormat="1" ht="45">
      <c r="A253" s="189"/>
      <c r="B253" s="180"/>
      <c r="C253" s="180"/>
      <c r="D253" s="180"/>
      <c r="E253" s="220"/>
      <c r="F253" s="100" t="s">
        <v>15</v>
      </c>
      <c r="G253" s="146" t="s">
        <v>528</v>
      </c>
      <c r="H253" s="223"/>
      <c r="I253" s="212"/>
      <c r="J253" s="215"/>
      <c r="O253" s="10" t="str">
        <f>O237</f>
        <v>Yes</v>
      </c>
    </row>
    <row r="254" spans="1:15" s="10" customFormat="1" ht="61" thickBot="1">
      <c r="A254" s="190"/>
      <c r="B254" s="192"/>
      <c r="C254" s="192"/>
      <c r="D254" s="192"/>
      <c r="E254" s="221"/>
      <c r="F254" s="106" t="s">
        <v>16</v>
      </c>
      <c r="G254" s="148" t="s">
        <v>529</v>
      </c>
      <c r="H254" s="225"/>
      <c r="I254" s="217"/>
      <c r="J254" s="218"/>
      <c r="O254" s="10" t="str">
        <f>O237</f>
        <v>Yes</v>
      </c>
    </row>
    <row r="255" spans="1:15" ht="45">
      <c r="A255" s="176" t="s">
        <v>27</v>
      </c>
      <c r="B255" s="179" t="s">
        <v>205</v>
      </c>
      <c r="C255" s="179" t="s">
        <v>87</v>
      </c>
      <c r="D255" s="179"/>
      <c r="E255" s="200" t="s">
        <v>393</v>
      </c>
      <c r="F255" s="89" t="s">
        <v>14</v>
      </c>
      <c r="G255" s="149" t="s">
        <v>530</v>
      </c>
      <c r="H255" s="208">
        <v>2</v>
      </c>
      <c r="I255" s="182"/>
      <c r="J255" s="185"/>
      <c r="O255" s="12" t="str">
        <f>'2. Process scope &amp; goals'!C30</f>
        <v>Yes</v>
      </c>
    </row>
    <row r="256" spans="1:15" ht="60">
      <c r="A256" s="177"/>
      <c r="B256" s="180"/>
      <c r="C256" s="180"/>
      <c r="D256" s="180"/>
      <c r="E256" s="201"/>
      <c r="F256" s="90" t="s">
        <v>15</v>
      </c>
      <c r="G256" s="146" t="s">
        <v>531</v>
      </c>
      <c r="H256" s="206"/>
      <c r="I256" s="183"/>
      <c r="J256" s="186"/>
      <c r="O256" s="8" t="str">
        <f>O255</f>
        <v>Yes</v>
      </c>
    </row>
    <row r="257" spans="1:15" ht="60">
      <c r="A257" s="178"/>
      <c r="B257" s="181"/>
      <c r="C257" s="181"/>
      <c r="D257" s="181"/>
      <c r="E257" s="202"/>
      <c r="F257" s="91" t="s">
        <v>16</v>
      </c>
      <c r="G257" s="147" t="s">
        <v>532</v>
      </c>
      <c r="H257" s="209"/>
      <c r="I257" s="184"/>
      <c r="J257" s="187"/>
      <c r="O257" s="8" t="str">
        <f>O255</f>
        <v>Yes</v>
      </c>
    </row>
    <row r="258" spans="1:15" ht="90">
      <c r="A258" s="188" t="s">
        <v>27</v>
      </c>
      <c r="B258" s="191" t="s">
        <v>205</v>
      </c>
      <c r="C258" s="193" t="s">
        <v>88</v>
      </c>
      <c r="D258" s="193" t="s">
        <v>89</v>
      </c>
      <c r="E258" s="203" t="s">
        <v>394</v>
      </c>
      <c r="F258" s="92" t="s">
        <v>14</v>
      </c>
      <c r="G258" s="145" t="s">
        <v>533</v>
      </c>
      <c r="H258" s="205">
        <v>2</v>
      </c>
      <c r="I258" s="196"/>
      <c r="J258" s="198"/>
      <c r="O258" s="8" t="str">
        <f>O255</f>
        <v>Yes</v>
      </c>
    </row>
    <row r="259" spans="1:15" ht="75">
      <c r="A259" s="189"/>
      <c r="B259" s="180"/>
      <c r="C259" s="194"/>
      <c r="D259" s="194"/>
      <c r="E259" s="201"/>
      <c r="F259" s="90" t="s">
        <v>15</v>
      </c>
      <c r="G259" s="146" t="s">
        <v>534</v>
      </c>
      <c r="H259" s="206"/>
      <c r="I259" s="183"/>
      <c r="J259" s="186"/>
      <c r="O259" s="8" t="str">
        <f>O255</f>
        <v>Yes</v>
      </c>
    </row>
    <row r="260" spans="1:15" ht="121" thickBot="1">
      <c r="A260" s="190"/>
      <c r="B260" s="192"/>
      <c r="C260" s="195"/>
      <c r="D260" s="195"/>
      <c r="E260" s="204"/>
      <c r="F260" s="93" t="s">
        <v>16</v>
      </c>
      <c r="G260" s="148" t="s">
        <v>535</v>
      </c>
      <c r="H260" s="207"/>
      <c r="I260" s="197"/>
      <c r="J260" s="199"/>
      <c r="O260" s="8" t="str">
        <f>O255</f>
        <v>Yes</v>
      </c>
    </row>
  </sheetData>
  <customSheetViews>
    <customSheetView guid="{C2311F05-77FD-D34D-86A4-7FBBF36A3466}" hiddenRows="1">
      <pane ySplit="2.0333333333333332" topLeftCell="A3" activePane="bottomLeft" state="frozenSplit"/>
      <selection pane="bottomLeft" activeCell="F19" sqref="F19"/>
      <pageSetup paperSize="9" orientation="portrait" horizontalDpi="4294967292" verticalDpi="4294967292"/>
    </customSheetView>
    <customSheetView guid="{17F35089-4405-0B4C-944B-16B149D42C47}" topLeftCell="B1">
      <pane ySplit="7.0163934426229506" topLeftCell="A108" activePane="bottomLeft" state="frozenSplit"/>
      <selection pane="bottomLeft" activeCell="F109" sqref="F109"/>
      <pageSetup paperSize="9" orientation="portrait" horizontalDpi="4294967292" verticalDpi="4294967292"/>
    </customSheetView>
  </customSheetViews>
  <mergeCells count="684">
    <mergeCell ref="E72:E74"/>
    <mergeCell ref="E75:E77"/>
    <mergeCell ref="E78:E80"/>
    <mergeCell ref="E81:E83"/>
    <mergeCell ref="E84:E86"/>
    <mergeCell ref="E87:E89"/>
    <mergeCell ref="E90:E92"/>
    <mergeCell ref="E93:E95"/>
    <mergeCell ref="E96:E98"/>
    <mergeCell ref="H78:H80"/>
    <mergeCell ref="H38:H40"/>
    <mergeCell ref="H44:H46"/>
    <mergeCell ref="H14:H16"/>
    <mergeCell ref="H11:H13"/>
    <mergeCell ref="H8:H10"/>
    <mergeCell ref="H147:H149"/>
    <mergeCell ref="H81:H83"/>
    <mergeCell ref="A4:J4"/>
    <mergeCell ref="A53:J53"/>
    <mergeCell ref="E50:E52"/>
    <mergeCell ref="E47:E49"/>
    <mergeCell ref="E41:E43"/>
    <mergeCell ref="E35:E37"/>
    <mergeCell ref="E32:E34"/>
    <mergeCell ref="E29:E31"/>
    <mergeCell ref="E26:E28"/>
    <mergeCell ref="E23:E25"/>
    <mergeCell ref="E14:E16"/>
    <mergeCell ref="E11:E13"/>
    <mergeCell ref="E8:E10"/>
    <mergeCell ref="E5:E7"/>
    <mergeCell ref="H50:H52"/>
    <mergeCell ref="H47:H49"/>
    <mergeCell ref="H5:H7"/>
    <mergeCell ref="E1:G1"/>
    <mergeCell ref="E2:G2"/>
    <mergeCell ref="I1:I2"/>
    <mergeCell ref="H63:H65"/>
    <mergeCell ref="H57:H59"/>
    <mergeCell ref="H69:H71"/>
    <mergeCell ref="H75:H77"/>
    <mergeCell ref="H54:H56"/>
    <mergeCell ref="H29:H31"/>
    <mergeCell ref="H26:H28"/>
    <mergeCell ref="H23:H25"/>
    <mergeCell ref="H41:H43"/>
    <mergeCell ref="H35:H37"/>
    <mergeCell ref="H32:H34"/>
    <mergeCell ref="E17:E19"/>
    <mergeCell ref="E20:E22"/>
    <mergeCell ref="E38:E40"/>
    <mergeCell ref="E44:E46"/>
    <mergeCell ref="E54:E56"/>
    <mergeCell ref="E57:E59"/>
    <mergeCell ref="E63:E65"/>
    <mergeCell ref="E69:E71"/>
    <mergeCell ref="E66:E68"/>
    <mergeCell ref="A14:A16"/>
    <mergeCell ref="B14:B16"/>
    <mergeCell ref="C14:C16"/>
    <mergeCell ref="D14:D16"/>
    <mergeCell ref="A20:A22"/>
    <mergeCell ref="B20:B22"/>
    <mergeCell ref="E213:E215"/>
    <mergeCell ref="E60:E62"/>
    <mergeCell ref="H60:H62"/>
    <mergeCell ref="H66:H68"/>
    <mergeCell ref="H72:H74"/>
    <mergeCell ref="E162:E164"/>
    <mergeCell ref="E204:E206"/>
    <mergeCell ref="E207:E209"/>
    <mergeCell ref="E210:E212"/>
    <mergeCell ref="E165:E167"/>
    <mergeCell ref="E168:E170"/>
    <mergeCell ref="E171:E173"/>
    <mergeCell ref="E174:E176"/>
    <mergeCell ref="E177:E179"/>
    <mergeCell ref="E180:E182"/>
    <mergeCell ref="E183:E185"/>
    <mergeCell ref="E186:E188"/>
    <mergeCell ref="E195:E197"/>
    <mergeCell ref="A5:A7"/>
    <mergeCell ref="B5:B7"/>
    <mergeCell ref="C5:C7"/>
    <mergeCell ref="D5:D7"/>
    <mergeCell ref="A8:A10"/>
    <mergeCell ref="B8:B10"/>
    <mergeCell ref="C8:C10"/>
    <mergeCell ref="D8:D10"/>
    <mergeCell ref="A11:A13"/>
    <mergeCell ref="B11:B13"/>
    <mergeCell ref="C11:C13"/>
    <mergeCell ref="D11:D13"/>
    <mergeCell ref="A17:A19"/>
    <mergeCell ref="B17:B19"/>
    <mergeCell ref="C17:C19"/>
    <mergeCell ref="D17:D19"/>
    <mergeCell ref="I17:I19"/>
    <mergeCell ref="H189:H191"/>
    <mergeCell ref="H222:H224"/>
    <mergeCell ref="H17:H19"/>
    <mergeCell ref="H20:H22"/>
    <mergeCell ref="E222:E224"/>
    <mergeCell ref="E201:E203"/>
    <mergeCell ref="E216:E218"/>
    <mergeCell ref="E219:E221"/>
    <mergeCell ref="E99:E101"/>
    <mergeCell ref="E108:E110"/>
    <mergeCell ref="E111:E113"/>
    <mergeCell ref="E114:E116"/>
    <mergeCell ref="E120:E122"/>
    <mergeCell ref="E123:E125"/>
    <mergeCell ref="E126:E128"/>
    <mergeCell ref="E129:E131"/>
    <mergeCell ref="E198:E200"/>
    <mergeCell ref="E135:E137"/>
    <mergeCell ref="E138:E140"/>
    <mergeCell ref="C20:C22"/>
    <mergeCell ref="D20:D22"/>
    <mergeCell ref="A23:A25"/>
    <mergeCell ref="B23:B25"/>
    <mergeCell ref="C23:C25"/>
    <mergeCell ref="D23:D25"/>
    <mergeCell ref="I23:I25"/>
    <mergeCell ref="A26:A28"/>
    <mergeCell ref="B26:B28"/>
    <mergeCell ref="C26:C28"/>
    <mergeCell ref="D26:D28"/>
    <mergeCell ref="I26:I28"/>
    <mergeCell ref="A29:A31"/>
    <mergeCell ref="B29:B31"/>
    <mergeCell ref="C29:C31"/>
    <mergeCell ref="D29:D31"/>
    <mergeCell ref="I29:I31"/>
    <mergeCell ref="A32:A34"/>
    <mergeCell ref="B32:B34"/>
    <mergeCell ref="C32:C34"/>
    <mergeCell ref="D32:D34"/>
    <mergeCell ref="I32:I34"/>
    <mergeCell ref="J32:J34"/>
    <mergeCell ref="J29:J31"/>
    <mergeCell ref="J26:J28"/>
    <mergeCell ref="J23:J25"/>
    <mergeCell ref="I20:I22"/>
    <mergeCell ref="J20:J22"/>
    <mergeCell ref="J17:J19"/>
    <mergeCell ref="J14:J16"/>
    <mergeCell ref="J5:J7"/>
    <mergeCell ref="J8:J10"/>
    <mergeCell ref="J11:J13"/>
    <mergeCell ref="I5:I7"/>
    <mergeCell ref="I8:I10"/>
    <mergeCell ref="I11:I13"/>
    <mergeCell ref="I14:I16"/>
    <mergeCell ref="I35:I37"/>
    <mergeCell ref="J35:J37"/>
    <mergeCell ref="I38:I40"/>
    <mergeCell ref="J38:J40"/>
    <mergeCell ref="I41:I43"/>
    <mergeCell ref="J41:J43"/>
    <mergeCell ref="A35:A37"/>
    <mergeCell ref="B35:B37"/>
    <mergeCell ref="C35:C37"/>
    <mergeCell ref="D35:D37"/>
    <mergeCell ref="A38:A40"/>
    <mergeCell ref="B38:B40"/>
    <mergeCell ref="C38:C40"/>
    <mergeCell ref="D38:D40"/>
    <mergeCell ref="A41:A43"/>
    <mergeCell ref="B41:B43"/>
    <mergeCell ref="C41:C43"/>
    <mergeCell ref="D41:D43"/>
    <mergeCell ref="I44:I46"/>
    <mergeCell ref="A44:A46"/>
    <mergeCell ref="B44:B46"/>
    <mergeCell ref="C44:C46"/>
    <mergeCell ref="D44:D46"/>
    <mergeCell ref="J44:J46"/>
    <mergeCell ref="I47:I49"/>
    <mergeCell ref="J47:J49"/>
    <mergeCell ref="A47:A49"/>
    <mergeCell ref="B47:B49"/>
    <mergeCell ref="C47:C49"/>
    <mergeCell ref="D47:D49"/>
    <mergeCell ref="A50:A52"/>
    <mergeCell ref="B50:B52"/>
    <mergeCell ref="C50:C52"/>
    <mergeCell ref="D50:D52"/>
    <mergeCell ref="I50:I52"/>
    <mergeCell ref="J50:J52"/>
    <mergeCell ref="A54:A56"/>
    <mergeCell ref="B54:B56"/>
    <mergeCell ref="C54:C56"/>
    <mergeCell ref="D54:D56"/>
    <mergeCell ref="I54:I56"/>
    <mergeCell ref="J54:J56"/>
    <mergeCell ref="A57:A59"/>
    <mergeCell ref="B57:B59"/>
    <mergeCell ref="C57:C59"/>
    <mergeCell ref="D57:D59"/>
    <mergeCell ref="I57:I59"/>
    <mergeCell ref="J57:J59"/>
    <mergeCell ref="A60:A62"/>
    <mergeCell ref="B60:B62"/>
    <mergeCell ref="C60:C62"/>
    <mergeCell ref="D60:D62"/>
    <mergeCell ref="I60:I62"/>
    <mergeCell ref="J60:J62"/>
    <mergeCell ref="A63:A65"/>
    <mergeCell ref="B63:B65"/>
    <mergeCell ref="C63:C65"/>
    <mergeCell ref="D63:D65"/>
    <mergeCell ref="I63:I65"/>
    <mergeCell ref="J63:J65"/>
    <mergeCell ref="A66:A68"/>
    <mergeCell ref="B66:B68"/>
    <mergeCell ref="C66:C68"/>
    <mergeCell ref="D66:D68"/>
    <mergeCell ref="I66:I68"/>
    <mergeCell ref="J66:J68"/>
    <mergeCell ref="J69:J71"/>
    <mergeCell ref="I72:I74"/>
    <mergeCell ref="J72:J74"/>
    <mergeCell ref="A75:A77"/>
    <mergeCell ref="B75:B77"/>
    <mergeCell ref="C75:C77"/>
    <mergeCell ref="I75:I77"/>
    <mergeCell ref="J75:J77"/>
    <mergeCell ref="A78:A80"/>
    <mergeCell ref="B78:B80"/>
    <mergeCell ref="C78:C80"/>
    <mergeCell ref="D78:D80"/>
    <mergeCell ref="D75:D77"/>
    <mergeCell ref="I78:I80"/>
    <mergeCell ref="J78:J80"/>
    <mergeCell ref="A69:A71"/>
    <mergeCell ref="B69:B71"/>
    <mergeCell ref="C69:C71"/>
    <mergeCell ref="D69:D71"/>
    <mergeCell ref="A72:A74"/>
    <mergeCell ref="B72:B74"/>
    <mergeCell ref="C72:C74"/>
    <mergeCell ref="D72:D74"/>
    <mergeCell ref="I69:I71"/>
    <mergeCell ref="A81:A83"/>
    <mergeCell ref="B81:B83"/>
    <mergeCell ref="C81:C83"/>
    <mergeCell ref="D81:D83"/>
    <mergeCell ref="I81:I83"/>
    <mergeCell ref="J81:J83"/>
    <mergeCell ref="A84:A86"/>
    <mergeCell ref="B84:B86"/>
    <mergeCell ref="C84:C86"/>
    <mergeCell ref="D84:D86"/>
    <mergeCell ref="I84:I86"/>
    <mergeCell ref="J84:J86"/>
    <mergeCell ref="H84:H86"/>
    <mergeCell ref="A87:A89"/>
    <mergeCell ref="B87:B89"/>
    <mergeCell ref="C87:C89"/>
    <mergeCell ref="D87:D89"/>
    <mergeCell ref="I87:I89"/>
    <mergeCell ref="J87:J89"/>
    <mergeCell ref="A90:A92"/>
    <mergeCell ref="B90:B92"/>
    <mergeCell ref="C90:C92"/>
    <mergeCell ref="D90:D92"/>
    <mergeCell ref="I90:I92"/>
    <mergeCell ref="J90:J92"/>
    <mergeCell ref="H90:H92"/>
    <mergeCell ref="H87:H89"/>
    <mergeCell ref="A93:A95"/>
    <mergeCell ref="B93:B95"/>
    <mergeCell ref="C93:C95"/>
    <mergeCell ref="I93:I95"/>
    <mergeCell ref="J93:J95"/>
    <mergeCell ref="D93:D95"/>
    <mergeCell ref="A96:A98"/>
    <mergeCell ref="B96:B98"/>
    <mergeCell ref="C96:C98"/>
    <mergeCell ref="D96:D98"/>
    <mergeCell ref="I96:I98"/>
    <mergeCell ref="J96:J98"/>
    <mergeCell ref="H93:H95"/>
    <mergeCell ref="H96:H98"/>
    <mergeCell ref="A99:A101"/>
    <mergeCell ref="B99:B101"/>
    <mergeCell ref="C99:C101"/>
    <mergeCell ref="D99:D101"/>
    <mergeCell ref="I99:I101"/>
    <mergeCell ref="J99:J101"/>
    <mergeCell ref="A102:A104"/>
    <mergeCell ref="B102:B104"/>
    <mergeCell ref="C102:C104"/>
    <mergeCell ref="D102:D104"/>
    <mergeCell ref="I102:I104"/>
    <mergeCell ref="J102:J104"/>
    <mergeCell ref="H102:H104"/>
    <mergeCell ref="H99:H101"/>
    <mergeCell ref="E102:E104"/>
    <mergeCell ref="A105:A107"/>
    <mergeCell ref="B105:B107"/>
    <mergeCell ref="C105:C107"/>
    <mergeCell ref="D105:D107"/>
    <mergeCell ref="I105:I107"/>
    <mergeCell ref="J105:J107"/>
    <mergeCell ref="A108:A110"/>
    <mergeCell ref="B108:B110"/>
    <mergeCell ref="C108:C110"/>
    <mergeCell ref="D108:D110"/>
    <mergeCell ref="I108:I110"/>
    <mergeCell ref="J108:J110"/>
    <mergeCell ref="H105:H107"/>
    <mergeCell ref="H108:H110"/>
    <mergeCell ref="E105:E107"/>
    <mergeCell ref="A111:A113"/>
    <mergeCell ref="B111:B113"/>
    <mergeCell ref="C111:C113"/>
    <mergeCell ref="D111:D113"/>
    <mergeCell ref="I111:I113"/>
    <mergeCell ref="J111:J113"/>
    <mergeCell ref="A114:A116"/>
    <mergeCell ref="B114:B116"/>
    <mergeCell ref="C114:C116"/>
    <mergeCell ref="D114:D116"/>
    <mergeCell ref="I114:I116"/>
    <mergeCell ref="J114:J116"/>
    <mergeCell ref="H111:H113"/>
    <mergeCell ref="H114:H116"/>
    <mergeCell ref="A117:A119"/>
    <mergeCell ref="B117:B119"/>
    <mergeCell ref="C117:C119"/>
    <mergeCell ref="D117:D119"/>
    <mergeCell ref="I117:I119"/>
    <mergeCell ref="J117:J119"/>
    <mergeCell ref="A120:A122"/>
    <mergeCell ref="B120:B122"/>
    <mergeCell ref="C120:C122"/>
    <mergeCell ref="D120:D122"/>
    <mergeCell ref="I120:I122"/>
    <mergeCell ref="J120:J122"/>
    <mergeCell ref="H117:H119"/>
    <mergeCell ref="H120:H122"/>
    <mergeCell ref="E117:E119"/>
    <mergeCell ref="A123:A125"/>
    <mergeCell ref="B123:B125"/>
    <mergeCell ref="C123:C125"/>
    <mergeCell ref="I123:I125"/>
    <mergeCell ref="J123:J125"/>
    <mergeCell ref="A126:A128"/>
    <mergeCell ref="B126:B128"/>
    <mergeCell ref="C126:C128"/>
    <mergeCell ref="D126:D128"/>
    <mergeCell ref="I126:I128"/>
    <mergeCell ref="J126:J128"/>
    <mergeCell ref="H123:H125"/>
    <mergeCell ref="H126:H128"/>
    <mergeCell ref="A129:A131"/>
    <mergeCell ref="B129:B131"/>
    <mergeCell ref="C129:C131"/>
    <mergeCell ref="D129:D131"/>
    <mergeCell ref="I129:I131"/>
    <mergeCell ref="J129:J131"/>
    <mergeCell ref="A132:A134"/>
    <mergeCell ref="B132:B134"/>
    <mergeCell ref="C132:C134"/>
    <mergeCell ref="D132:D134"/>
    <mergeCell ref="I132:I134"/>
    <mergeCell ref="J132:J134"/>
    <mergeCell ref="H132:H134"/>
    <mergeCell ref="H129:H131"/>
    <mergeCell ref="E132:E134"/>
    <mergeCell ref="A135:A137"/>
    <mergeCell ref="B135:B137"/>
    <mergeCell ref="C135:C137"/>
    <mergeCell ref="D135:D137"/>
    <mergeCell ref="I135:I137"/>
    <mergeCell ref="J135:J137"/>
    <mergeCell ref="A138:A140"/>
    <mergeCell ref="B138:B140"/>
    <mergeCell ref="C138:C140"/>
    <mergeCell ref="D138:D140"/>
    <mergeCell ref="I138:I140"/>
    <mergeCell ref="J138:J140"/>
    <mergeCell ref="H135:H137"/>
    <mergeCell ref="H138:H140"/>
    <mergeCell ref="A141:A143"/>
    <mergeCell ref="B141:B143"/>
    <mergeCell ref="C141:C143"/>
    <mergeCell ref="D141:D143"/>
    <mergeCell ref="I141:I143"/>
    <mergeCell ref="J141:J143"/>
    <mergeCell ref="A144:A146"/>
    <mergeCell ref="B144:B146"/>
    <mergeCell ref="C144:C146"/>
    <mergeCell ref="D144:D146"/>
    <mergeCell ref="I144:I146"/>
    <mergeCell ref="J144:J146"/>
    <mergeCell ref="E141:E143"/>
    <mergeCell ref="E144:E146"/>
    <mergeCell ref="H141:H143"/>
    <mergeCell ref="H144:H146"/>
    <mergeCell ref="A147:A149"/>
    <mergeCell ref="B147:B149"/>
    <mergeCell ref="C147:C149"/>
    <mergeCell ref="D147:D149"/>
    <mergeCell ref="A150:A152"/>
    <mergeCell ref="B150:B152"/>
    <mergeCell ref="C150:C152"/>
    <mergeCell ref="D150:D152"/>
    <mergeCell ref="J147:J149"/>
    <mergeCell ref="I147:I149"/>
    <mergeCell ref="I150:I152"/>
    <mergeCell ref="J150:J152"/>
    <mergeCell ref="E147:E149"/>
    <mergeCell ref="E150:E152"/>
    <mergeCell ref="H150:H152"/>
    <mergeCell ref="A153:A155"/>
    <mergeCell ref="B153:B155"/>
    <mergeCell ref="C153:C155"/>
    <mergeCell ref="I153:I155"/>
    <mergeCell ref="J153:J155"/>
    <mergeCell ref="D153:D155"/>
    <mergeCell ref="A156:A158"/>
    <mergeCell ref="B156:B158"/>
    <mergeCell ref="C156:C158"/>
    <mergeCell ref="D156:D158"/>
    <mergeCell ref="I156:I158"/>
    <mergeCell ref="J156:J158"/>
    <mergeCell ref="E153:E155"/>
    <mergeCell ref="H153:H155"/>
    <mergeCell ref="H156:H158"/>
    <mergeCell ref="E156:E158"/>
    <mergeCell ref="A159:A161"/>
    <mergeCell ref="B159:B161"/>
    <mergeCell ref="C159:C161"/>
    <mergeCell ref="D159:D161"/>
    <mergeCell ref="I159:I161"/>
    <mergeCell ref="J159:J161"/>
    <mergeCell ref="A162:A164"/>
    <mergeCell ref="B162:B164"/>
    <mergeCell ref="C162:C164"/>
    <mergeCell ref="D162:D164"/>
    <mergeCell ref="I162:I164"/>
    <mergeCell ref="J162:J164"/>
    <mergeCell ref="E159:E161"/>
    <mergeCell ref="H162:H164"/>
    <mergeCell ref="H159:H161"/>
    <mergeCell ref="A165:A167"/>
    <mergeCell ref="B165:B167"/>
    <mergeCell ref="C165:C167"/>
    <mergeCell ref="D165:D167"/>
    <mergeCell ref="I165:I167"/>
    <mergeCell ref="J165:J167"/>
    <mergeCell ref="A168:A170"/>
    <mergeCell ref="B168:B170"/>
    <mergeCell ref="C168:C170"/>
    <mergeCell ref="D168:D170"/>
    <mergeCell ref="I168:I170"/>
    <mergeCell ref="J168:J170"/>
    <mergeCell ref="H165:H167"/>
    <mergeCell ref="H168:H170"/>
    <mergeCell ref="A171:A173"/>
    <mergeCell ref="B171:B173"/>
    <mergeCell ref="C171:C173"/>
    <mergeCell ref="D171:D173"/>
    <mergeCell ref="I171:I173"/>
    <mergeCell ref="J171:J173"/>
    <mergeCell ref="A174:A176"/>
    <mergeCell ref="B174:B176"/>
    <mergeCell ref="C174:C176"/>
    <mergeCell ref="D174:D176"/>
    <mergeCell ref="I174:I176"/>
    <mergeCell ref="J174:J176"/>
    <mergeCell ref="H171:H173"/>
    <mergeCell ref="H174:H176"/>
    <mergeCell ref="A177:A179"/>
    <mergeCell ref="B177:B179"/>
    <mergeCell ref="C177:C179"/>
    <mergeCell ref="D177:D179"/>
    <mergeCell ref="I177:I179"/>
    <mergeCell ref="J177:J179"/>
    <mergeCell ref="A180:A182"/>
    <mergeCell ref="B180:B182"/>
    <mergeCell ref="C180:C182"/>
    <mergeCell ref="D180:D182"/>
    <mergeCell ref="I180:I182"/>
    <mergeCell ref="J180:J182"/>
    <mergeCell ref="H177:H179"/>
    <mergeCell ref="H180:H182"/>
    <mergeCell ref="A183:A185"/>
    <mergeCell ref="B183:B185"/>
    <mergeCell ref="C183:C185"/>
    <mergeCell ref="D183:D185"/>
    <mergeCell ref="I183:I185"/>
    <mergeCell ref="J183:J185"/>
    <mergeCell ref="A186:A188"/>
    <mergeCell ref="B186:B188"/>
    <mergeCell ref="C186:C188"/>
    <mergeCell ref="D186:D188"/>
    <mergeCell ref="I186:I188"/>
    <mergeCell ref="J186:J188"/>
    <mergeCell ref="H183:H185"/>
    <mergeCell ref="H186:H188"/>
    <mergeCell ref="A189:A191"/>
    <mergeCell ref="B189:B191"/>
    <mergeCell ref="C189:C191"/>
    <mergeCell ref="D189:D191"/>
    <mergeCell ref="I189:I191"/>
    <mergeCell ref="J189:J191"/>
    <mergeCell ref="A192:A194"/>
    <mergeCell ref="B192:B194"/>
    <mergeCell ref="C192:C194"/>
    <mergeCell ref="D192:D194"/>
    <mergeCell ref="I192:I194"/>
    <mergeCell ref="J192:J194"/>
    <mergeCell ref="E192:E194"/>
    <mergeCell ref="H192:H194"/>
    <mergeCell ref="E189:E191"/>
    <mergeCell ref="A195:A197"/>
    <mergeCell ref="B195:B197"/>
    <mergeCell ref="C195:C197"/>
    <mergeCell ref="D195:D197"/>
    <mergeCell ref="I195:I197"/>
    <mergeCell ref="J195:J197"/>
    <mergeCell ref="A198:A200"/>
    <mergeCell ref="B198:B200"/>
    <mergeCell ref="C198:C200"/>
    <mergeCell ref="D198:D200"/>
    <mergeCell ref="I198:I200"/>
    <mergeCell ref="J198:J200"/>
    <mergeCell ref="H198:H200"/>
    <mergeCell ref="H195:H197"/>
    <mergeCell ref="A201:A203"/>
    <mergeCell ref="B201:B203"/>
    <mergeCell ref="C201:C203"/>
    <mergeCell ref="D201:D203"/>
    <mergeCell ref="I201:I203"/>
    <mergeCell ref="J201:J203"/>
    <mergeCell ref="A204:A206"/>
    <mergeCell ref="B204:B206"/>
    <mergeCell ref="C204:C206"/>
    <mergeCell ref="D204:D206"/>
    <mergeCell ref="I204:I206"/>
    <mergeCell ref="J204:J206"/>
    <mergeCell ref="H201:H203"/>
    <mergeCell ref="H204:H206"/>
    <mergeCell ref="A207:A209"/>
    <mergeCell ref="B207:B209"/>
    <mergeCell ref="C207:C209"/>
    <mergeCell ref="D207:D209"/>
    <mergeCell ref="I207:I209"/>
    <mergeCell ref="J207:J209"/>
    <mergeCell ref="A210:A212"/>
    <mergeCell ref="B210:B212"/>
    <mergeCell ref="C210:C212"/>
    <mergeCell ref="D210:D212"/>
    <mergeCell ref="I210:I212"/>
    <mergeCell ref="J210:J212"/>
    <mergeCell ref="H207:H209"/>
    <mergeCell ref="H210:H212"/>
    <mergeCell ref="J213:J215"/>
    <mergeCell ref="I213:I215"/>
    <mergeCell ref="A213:A215"/>
    <mergeCell ref="B213:B215"/>
    <mergeCell ref="C213:C215"/>
    <mergeCell ref="D213:D215"/>
    <mergeCell ref="D216:D218"/>
    <mergeCell ref="C216:C218"/>
    <mergeCell ref="B216:B218"/>
    <mergeCell ref="A216:A218"/>
    <mergeCell ref="I216:I218"/>
    <mergeCell ref="J216:J218"/>
    <mergeCell ref="H213:H215"/>
    <mergeCell ref="H216:H218"/>
    <mergeCell ref="A219:A221"/>
    <mergeCell ref="B219:B221"/>
    <mergeCell ref="C219:C221"/>
    <mergeCell ref="D219:D221"/>
    <mergeCell ref="I219:I221"/>
    <mergeCell ref="J219:J221"/>
    <mergeCell ref="J222:J224"/>
    <mergeCell ref="I222:I224"/>
    <mergeCell ref="A222:A224"/>
    <mergeCell ref="B222:B224"/>
    <mergeCell ref="C222:C224"/>
    <mergeCell ref="D222:D224"/>
    <mergeCell ref="H219:H221"/>
    <mergeCell ref="A225:A227"/>
    <mergeCell ref="B225:B227"/>
    <mergeCell ref="C225:C227"/>
    <mergeCell ref="D225:D227"/>
    <mergeCell ref="I225:I227"/>
    <mergeCell ref="J225:J227"/>
    <mergeCell ref="A228:A230"/>
    <mergeCell ref="B228:B230"/>
    <mergeCell ref="C228:C230"/>
    <mergeCell ref="D228:D230"/>
    <mergeCell ref="I228:I230"/>
    <mergeCell ref="J228:J230"/>
    <mergeCell ref="E225:E227"/>
    <mergeCell ref="E228:E230"/>
    <mergeCell ref="H225:H227"/>
    <mergeCell ref="H228:H230"/>
    <mergeCell ref="A231:A233"/>
    <mergeCell ref="B231:B233"/>
    <mergeCell ref="C231:C233"/>
    <mergeCell ref="D231:D233"/>
    <mergeCell ref="I231:I233"/>
    <mergeCell ref="J231:J233"/>
    <mergeCell ref="A234:A236"/>
    <mergeCell ref="B234:B236"/>
    <mergeCell ref="C234:C236"/>
    <mergeCell ref="D234:D236"/>
    <mergeCell ref="I234:I236"/>
    <mergeCell ref="J234:J236"/>
    <mergeCell ref="E231:E233"/>
    <mergeCell ref="E234:E236"/>
    <mergeCell ref="H234:H236"/>
    <mergeCell ref="H231:H233"/>
    <mergeCell ref="A237:A239"/>
    <mergeCell ref="B237:B239"/>
    <mergeCell ref="C237:C239"/>
    <mergeCell ref="D237:D239"/>
    <mergeCell ref="I237:I239"/>
    <mergeCell ref="J237:J239"/>
    <mergeCell ref="A240:A242"/>
    <mergeCell ref="B240:B242"/>
    <mergeCell ref="C240:C242"/>
    <mergeCell ref="D240:D242"/>
    <mergeCell ref="I240:I242"/>
    <mergeCell ref="J240:J242"/>
    <mergeCell ref="E237:E239"/>
    <mergeCell ref="E240:E242"/>
    <mergeCell ref="H237:H239"/>
    <mergeCell ref="H240:H242"/>
    <mergeCell ref="A243:A245"/>
    <mergeCell ref="B243:B245"/>
    <mergeCell ref="C243:C245"/>
    <mergeCell ref="D243:D245"/>
    <mergeCell ref="I243:I245"/>
    <mergeCell ref="J243:J245"/>
    <mergeCell ref="A246:A248"/>
    <mergeCell ref="B246:B248"/>
    <mergeCell ref="C246:C248"/>
    <mergeCell ref="D246:D248"/>
    <mergeCell ref="I246:I248"/>
    <mergeCell ref="J246:J248"/>
    <mergeCell ref="E243:E245"/>
    <mergeCell ref="E246:E248"/>
    <mergeCell ref="H243:H245"/>
    <mergeCell ref="H246:H248"/>
    <mergeCell ref="A249:A251"/>
    <mergeCell ref="B249:B251"/>
    <mergeCell ref="C249:C251"/>
    <mergeCell ref="D249:D251"/>
    <mergeCell ref="I249:I251"/>
    <mergeCell ref="J249:J251"/>
    <mergeCell ref="A252:A254"/>
    <mergeCell ref="B252:B254"/>
    <mergeCell ref="C252:C254"/>
    <mergeCell ref="D252:D254"/>
    <mergeCell ref="I252:I254"/>
    <mergeCell ref="J252:J254"/>
    <mergeCell ref="E249:E251"/>
    <mergeCell ref="E252:E254"/>
    <mergeCell ref="H249:H251"/>
    <mergeCell ref="H252:H254"/>
    <mergeCell ref="A255:A257"/>
    <mergeCell ref="B255:B257"/>
    <mergeCell ref="C255:C257"/>
    <mergeCell ref="D255:D257"/>
    <mergeCell ref="I255:I257"/>
    <mergeCell ref="J255:J257"/>
    <mergeCell ref="A258:A260"/>
    <mergeCell ref="B258:B260"/>
    <mergeCell ref="C258:C260"/>
    <mergeCell ref="D258:D260"/>
    <mergeCell ref="I258:I260"/>
    <mergeCell ref="J258:J260"/>
    <mergeCell ref="E255:E257"/>
    <mergeCell ref="E258:E260"/>
    <mergeCell ref="H258:H260"/>
    <mergeCell ref="H255:H257"/>
  </mergeCells>
  <phoneticPr fontId="38" type="noConversion"/>
  <conditionalFormatting sqref="E20 E38 E44 E105 E117 E132 E156 E168 E189 E222 H189:J189 H222:J222 H17:J17 H38:J38 H44:J44 H105:J105 H117:J117 H132:J132 H156:J156 H168:J168 E5:F16 H18:H19 H20:J20 H21:H22 E23:F37 H39:H40 E41:F43 H45:H46 E47:F52 E54:F71 E99:F104 H106:H107 E108:F116 H118:H119 E120:F131 H133:H134 E135:F155 H157:H158 E159:F167 H169:H170 E171:F188 H190:H191 E192:F221 H223:H224 E225:F260 H259:H260 H256:H257 H258:J258 H253:H254 H255:J255 H250:H251 H252:J252 H247:H248 H249:J249 H244:H245 H246:J246 H241:H242 H243:J243 H238:H239 H240:J240 H235:H236 H237:J237 H232:H233 H234:J234 H229:H230 H231:J231 H226:H227 H228:J228 H220:H221 H217:H218 H219:J219 H214:H215 H216:J216 H211:H212 H213:J213 H208:H209 H210:J210 H205:H206 H207:J207 H202:H203 H204:J204 H199:H200 H201:J201 H196:H197 H198:J198 H193:H194 H195:J195 H187:H188 H184:H185 H186:J186 H181:H182 H183:J183 H178:H179 H180:J180 H175:H176 H177:J177 H172:H173 H174:J174 H166:H167 H163:H164 H165:J165 H160:H161 H162:J162 H154:H155 H151:H152 H153:J153 H148:H149 H150:J150 H145:H146 H147:J147 H142:H143 H144:J144 H139:H140 H141:J141 H136:H137 H138:J138 H130:H131 H127:H128 H129:J129 H124:H125 H126:J126 H121:H122 H123:J123 H115:H116 H112:H113 H114:J114 H109:H110 H111:J111 H103:H104 H100:H101 H102:J102 H70:H71 H67:H68 H69:J69 H64:H65 H66:J66 H61:H62 H63:J63 H58:H59 H60:J60 H55:H56 H57:J57 H225:J225 H192:J192 H171:J171 H159:J159 H135:J135 H120:J120 H108:J108 H99:J99 H54:J54 H51:H52 H48:H49 H50:J50 H42:H43 H36:H37 H33:H34 H35:J35 H30:H31 H32:J32 H27:H28 H29:J29 H24:H25 H26:J26 H15:H16 H12:H13 H14:J14 H9:H10 H11:J11 H6:H7 H8:J8 H47:J47 H41:J41 H23:J23 H5:J5">
    <cfRule type="expression" dxfId="49" priority="41">
      <formula>$O5="No"</formula>
    </cfRule>
  </conditionalFormatting>
  <conditionalFormatting sqref="E72:F98 H97:H98 H94:H95 H96:J96 H91:H92 H93:J93 H88:H89 H90:J90 H85:H86 H87:J87 H82:H83 H84:J84 H79:H80 H81:J81 H76:H77 H78:J78 H73:H74 H75:J75 H72:J72">
    <cfRule type="expression" dxfId="48" priority="40">
      <formula>$O72="No"</formula>
    </cfRule>
  </conditionalFormatting>
  <conditionalFormatting sqref="H5:H52 H54:H258">
    <cfRule type="containsText" dxfId="47" priority="42" operator="containsText" text="Select…. ">
      <formula>NOT(ISERROR(SEARCH("Select…. ",H5)))</formula>
    </cfRule>
  </conditionalFormatting>
  <conditionalFormatting sqref="E17">
    <cfRule type="expression" dxfId="46" priority="39">
      <formula>$O17="No"</formula>
    </cfRule>
  </conditionalFormatting>
  <conditionalFormatting sqref="F38:F40">
    <cfRule type="expression" dxfId="45" priority="38">
      <formula>$O38="No"</formula>
    </cfRule>
  </conditionalFormatting>
  <conditionalFormatting sqref="F44:F46">
    <cfRule type="expression" dxfId="44" priority="37">
      <formula>$O44="No"</formula>
    </cfRule>
  </conditionalFormatting>
  <conditionalFormatting sqref="F105:F107">
    <cfRule type="expression" dxfId="43" priority="36">
      <formula>$O105="No"</formula>
    </cfRule>
  </conditionalFormatting>
  <conditionalFormatting sqref="F117:F119">
    <cfRule type="expression" dxfId="42" priority="34">
      <formula>$O117="No"</formula>
    </cfRule>
  </conditionalFormatting>
  <conditionalFormatting sqref="F132:F134">
    <cfRule type="expression" dxfId="41" priority="32">
      <formula>$O132="No"</formula>
    </cfRule>
  </conditionalFormatting>
  <conditionalFormatting sqref="F156:F158">
    <cfRule type="expression" dxfId="40" priority="30">
      <formula>$O156="No"</formula>
    </cfRule>
  </conditionalFormatting>
  <conditionalFormatting sqref="F168:F170">
    <cfRule type="expression" dxfId="39" priority="28">
      <formula>$O168="No"</formula>
    </cfRule>
  </conditionalFormatting>
  <conditionalFormatting sqref="F189:F191">
    <cfRule type="expression" dxfId="38" priority="26">
      <formula>$O189="No"</formula>
    </cfRule>
  </conditionalFormatting>
  <conditionalFormatting sqref="F222:F224">
    <cfRule type="expression" dxfId="37" priority="24">
      <formula>$O222="No"</formula>
    </cfRule>
  </conditionalFormatting>
  <conditionalFormatting sqref="F17:F19">
    <cfRule type="expression" dxfId="36" priority="21">
      <formula>$O17="No"</formula>
    </cfRule>
  </conditionalFormatting>
  <conditionalFormatting sqref="F20:F22">
    <cfRule type="expression" dxfId="35" priority="20">
      <formula>$O20="No"</formula>
    </cfRule>
  </conditionalFormatting>
  <conditionalFormatting sqref="G54:G71 G135:G155 G159:G167 G225:G260 G99:G102 G105:G108 G111:G116 G120:G131 G171:G188 G192:G221">
    <cfRule type="expression" dxfId="34" priority="17">
      <formula>$O54="No"</formula>
    </cfRule>
  </conditionalFormatting>
  <conditionalFormatting sqref="G72:G98">
    <cfRule type="expression" dxfId="33" priority="16">
      <formula>$O72="No"</formula>
    </cfRule>
  </conditionalFormatting>
  <conditionalFormatting sqref="G132:G134">
    <cfRule type="expression" dxfId="32" priority="15">
      <formula>$O132="No"</formula>
    </cfRule>
  </conditionalFormatting>
  <conditionalFormatting sqref="G168:G170">
    <cfRule type="expression" dxfId="31" priority="14">
      <formula>$O168="No"</formula>
    </cfRule>
  </conditionalFormatting>
  <conditionalFormatting sqref="G189">
    <cfRule type="expression" dxfId="30" priority="13">
      <formula>$O189="No"</formula>
    </cfRule>
  </conditionalFormatting>
  <conditionalFormatting sqref="G222:G224">
    <cfRule type="expression" dxfId="29" priority="12">
      <formula>$O222="No"</formula>
    </cfRule>
  </conditionalFormatting>
  <conditionalFormatting sqref="G104">
    <cfRule type="expression" dxfId="28" priority="18">
      <formula>$O103="No"</formula>
    </cfRule>
  </conditionalFormatting>
  <conditionalFormatting sqref="G103">
    <cfRule type="expression" dxfId="27" priority="11">
      <formula>$O102="No"</formula>
    </cfRule>
  </conditionalFormatting>
  <conditionalFormatting sqref="G109">
    <cfRule type="expression" dxfId="26" priority="10">
      <formula>$O109="No"</formula>
    </cfRule>
  </conditionalFormatting>
  <conditionalFormatting sqref="G110">
    <cfRule type="expression" dxfId="25" priority="9">
      <formula>$O110="No"</formula>
    </cfRule>
  </conditionalFormatting>
  <conditionalFormatting sqref="G117:G119">
    <cfRule type="expression" dxfId="24" priority="8">
      <formula>$O117="No"</formula>
    </cfRule>
  </conditionalFormatting>
  <conditionalFormatting sqref="G156:G158">
    <cfRule type="expression" dxfId="23" priority="7">
      <formula>$O156="No"</formula>
    </cfRule>
  </conditionalFormatting>
  <conditionalFormatting sqref="G190">
    <cfRule type="expression" dxfId="22" priority="6">
      <formula>$O190="No"</formula>
    </cfRule>
  </conditionalFormatting>
  <conditionalFormatting sqref="G191">
    <cfRule type="expression" dxfId="21" priority="5">
      <formula>$O191="No"</formula>
    </cfRule>
  </conditionalFormatting>
  <conditionalFormatting sqref="G5:G17 G20 G23:G52">
    <cfRule type="expression" dxfId="20" priority="3">
      <formula>$O5="No"</formula>
    </cfRule>
  </conditionalFormatting>
  <conditionalFormatting sqref="G21:G22">
    <cfRule type="expression" dxfId="19" priority="4">
      <formula>$O18="No"</formula>
    </cfRule>
  </conditionalFormatting>
  <conditionalFormatting sqref="G18">
    <cfRule type="expression" dxfId="18" priority="2">
      <formula>$O18="No"</formula>
    </cfRule>
  </conditionalFormatting>
  <conditionalFormatting sqref="G19">
    <cfRule type="expression" dxfId="17" priority="1">
      <formula>$O19="No"</formula>
    </cfRule>
  </conditionalFormatting>
  <pageMargins left="0.75" right="0.75" top="1" bottom="1" header="0.5" footer="0.5"/>
  <pageSetup paperSize="9" orientation="portrait" horizontalDpi="4294967292" verticalDpi="4294967292"/>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Sources!$B$1:$B$5</xm:f>
          </x14:formula1>
          <xm:sqref>H50 H5 H8 H11 H14 H23 H26 H29 H32 H35 H41 H47 H54 H57 H60 H63 H69 H66 H72 H75 H78 H81 H84 H87 H90 H93 H96 H102 H99 H108 H111 H114 H120 H123 H126 H129 H135 H138 H141 H144 H147 H150 H153 H159 H162 H165 H171 H174 H177 H180 H183 H186 H192 H195 H198 H201 H204 H207 H210 H213 H216 H219 H225 H228 H231 H234 H237 H240 H243 H246 H249 H252 H255 H258 H189 H222 H17 H20 H38 H44 H105 H117 H132 H156 H168</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7"/>
  <sheetViews>
    <sheetView tabSelected="1" workbookViewId="0">
      <pane xSplit="1" topLeftCell="B1" activePane="topRight" state="frozen"/>
      <selection pane="topRight" activeCell="F37" sqref="F37"/>
    </sheetView>
  </sheetViews>
  <sheetFormatPr baseColWidth="10" defaultColWidth="11" defaultRowHeight="15" x14ac:dyDescent="0"/>
  <cols>
    <col min="1" max="1" width="69.33203125" style="4" customWidth="1"/>
    <col min="2" max="2" width="11.1640625" style="138" customWidth="1"/>
    <col min="3" max="3" width="13.33203125" style="138" customWidth="1"/>
    <col min="4" max="4" width="16" style="1" customWidth="1"/>
    <col min="5" max="5" width="15.1640625" style="3" customWidth="1"/>
    <col min="6" max="6" width="13.83203125" style="3" customWidth="1"/>
    <col min="7" max="7" width="13.33203125" style="3" customWidth="1"/>
    <col min="8" max="8" width="14.5" style="3" customWidth="1"/>
    <col min="9" max="9" width="4" style="3" customWidth="1"/>
    <col min="10" max="10" width="19.1640625" customWidth="1"/>
    <col min="11" max="11" width="15.1640625" customWidth="1"/>
    <col min="12" max="12" width="16.5" customWidth="1"/>
    <col min="13" max="13" width="18.33203125" customWidth="1"/>
    <col min="14" max="14" width="16" customWidth="1"/>
  </cols>
  <sheetData>
    <row r="1" spans="1:25" s="6" customFormat="1" ht="46" customHeight="1">
      <c r="A1" s="45"/>
      <c r="B1" s="131"/>
      <c r="C1" s="163" t="s">
        <v>259</v>
      </c>
      <c r="D1" s="163"/>
      <c r="E1" s="163"/>
      <c r="F1" s="163"/>
      <c r="G1" s="163"/>
      <c r="H1" s="49"/>
      <c r="I1" s="49"/>
      <c r="J1" s="49"/>
      <c r="K1" s="48"/>
      <c r="L1" s="48"/>
      <c r="M1" s="45"/>
      <c r="N1"/>
      <c r="O1"/>
      <c r="P1"/>
      <c r="Q1"/>
      <c r="R1"/>
      <c r="S1"/>
      <c r="T1" s="7"/>
      <c r="U1" s="7"/>
      <c r="V1" s="7"/>
      <c r="W1" s="7"/>
      <c r="X1" s="7"/>
      <c r="Y1" s="7"/>
    </row>
    <row r="2" spans="1:25" ht="52" customHeight="1">
      <c r="A2" s="45"/>
      <c r="B2" s="131"/>
      <c r="C2" s="164" t="s">
        <v>277</v>
      </c>
      <c r="D2" s="164"/>
      <c r="E2" s="164"/>
      <c r="F2" s="164"/>
      <c r="G2" s="164"/>
      <c r="H2" s="50"/>
      <c r="I2" s="50"/>
      <c r="J2" s="50"/>
      <c r="K2" s="48"/>
      <c r="L2" s="48"/>
      <c r="M2" s="45"/>
    </row>
    <row r="3" spans="1:25" s="29" customFormat="1" ht="19" customHeight="1">
      <c r="A3" s="17"/>
      <c r="B3" s="134"/>
      <c r="C3" s="134"/>
      <c r="D3" s="17"/>
      <c r="E3" s="17"/>
      <c r="F3" s="17"/>
      <c r="G3" s="17"/>
      <c r="H3" s="17"/>
      <c r="I3" s="17"/>
      <c r="J3" s="17"/>
      <c r="K3" s="21"/>
      <c r="L3" s="21"/>
      <c r="M3" s="21"/>
    </row>
    <row r="4" spans="1:25" ht="20">
      <c r="A4" s="132" t="s">
        <v>242</v>
      </c>
      <c r="B4" s="298" t="s">
        <v>243</v>
      </c>
      <c r="C4" s="298"/>
      <c r="D4" s="133" t="s">
        <v>244</v>
      </c>
      <c r="E4" s="299" t="s">
        <v>245</v>
      </c>
      <c r="F4" s="299"/>
      <c r="G4" s="299"/>
      <c r="H4" s="299"/>
      <c r="I4" s="142"/>
      <c r="J4" s="162" t="s">
        <v>572</v>
      </c>
      <c r="K4" s="21"/>
      <c r="L4" s="21"/>
      <c r="M4" s="21"/>
    </row>
    <row r="5" spans="1:25">
      <c r="A5" s="26"/>
      <c r="B5" s="135" t="s">
        <v>237</v>
      </c>
      <c r="C5" s="135" t="s">
        <v>239</v>
      </c>
      <c r="D5" s="22" t="s">
        <v>199</v>
      </c>
      <c r="E5" s="20" t="s">
        <v>91</v>
      </c>
      <c r="F5" s="20" t="s">
        <v>92</v>
      </c>
      <c r="G5" s="20" t="s">
        <v>93</v>
      </c>
      <c r="H5" s="20" t="s">
        <v>241</v>
      </c>
      <c r="I5" s="20"/>
      <c r="J5" s="19"/>
      <c r="K5" s="28"/>
      <c r="L5" s="28"/>
      <c r="M5" s="28"/>
    </row>
    <row r="6" spans="1:25" ht="18" customHeight="1">
      <c r="A6" s="300" t="s">
        <v>99</v>
      </c>
      <c r="B6" s="296" t="str">
        <f>ResultsProcessing!B2</f>
        <v>Yes</v>
      </c>
      <c r="C6" s="293">
        <f>IF(ResultsProcessing!C2="Select…. ","N/A",ResultsProcessing!C2)</f>
        <v>2</v>
      </c>
      <c r="D6" s="32" t="str">
        <f>ResultsProcessing!B24</f>
        <v>GR1.1</v>
      </c>
      <c r="E6" s="141" t="str">
        <f>IF(ResultsProcessing!D24="No","Not in scope",IF(ResultsProcessing!C24="Select…. ","Not Answered",IF(ResultsProcessing!C24&gt;=0,"Passed","Not Passed")))</f>
        <v>Passed</v>
      </c>
      <c r="F6" s="141" t="str">
        <f>IF(ResultsProcessing!D24="No","Not in scope",IF(ResultsProcessing!C24="Select…. ","Not Answered",IF(ResultsProcessing!C24&gt;=1,"Passed","Not Passed")))</f>
        <v>Passed</v>
      </c>
      <c r="G6" s="141" t="str">
        <f>IF(ResultsProcessing!D24="No","Not in scope",IF(ResultsProcessing!C24="Select…. ","Not Answered",IF(ResultsProcessing!C24&gt;=2,"Passed","Not Passed")))</f>
        <v>Passed</v>
      </c>
      <c r="H6" s="141" t="str">
        <f>IF(ResultsProcessing!D24="No","Not in scope",IF(ResultsProcessing!C24="Select…. ","Not Answered",IF(ResultsProcessing!C24&gt;=3,"Passed","Not Passed")))</f>
        <v>Not Passed</v>
      </c>
      <c r="I6" s="141"/>
      <c r="J6" s="19" t="str">
        <f>IF(ResultsProcessing!E24="Select…. ","No target set",IF(ResultsProcessing!$C24&gt;=ResultsProcessing!$E24,"Targets met","Targets not met"))</f>
        <v>Targets met</v>
      </c>
      <c r="K6" s="21"/>
      <c r="L6" s="21"/>
      <c r="M6" s="21"/>
    </row>
    <row r="7" spans="1:25" ht="18" customHeight="1">
      <c r="A7" s="301"/>
      <c r="B7" s="297"/>
      <c r="C7" s="295"/>
      <c r="D7" s="32" t="str">
        <f>ResultsProcessing!B25</f>
        <v>GR1.2</v>
      </c>
      <c r="E7" s="141" t="str">
        <f>IF(ResultsProcessing!D25="No","Not in scope",IF(ResultsProcessing!C25="Select…. ","Not Answered",IF(ResultsProcessing!C25&gt;=0,"Passed","Not Passed")))</f>
        <v>Passed</v>
      </c>
      <c r="F7" s="141" t="str">
        <f>IF(ResultsProcessing!D25="No","Not in scope",IF(ResultsProcessing!C25="Select…. ","Not Answered",IF(ResultsProcessing!C25&gt;=1,"Passed","Not Passed")))</f>
        <v>Passed</v>
      </c>
      <c r="G7" s="141" t="str">
        <f>IF(ResultsProcessing!D25="No","Not in scope",IF(ResultsProcessing!C25="Select…. ","Not Answered",IF(ResultsProcessing!C25&gt;=2,"Passed","Not Passed")))</f>
        <v>Passed</v>
      </c>
      <c r="H7" s="141" t="str">
        <f>IF(ResultsProcessing!D25="No","Not in scope",IF(ResultsProcessing!C25="Select…. ","Not Answered",IF(ResultsProcessing!C25&gt;=3,"Passed","Not Passed")))</f>
        <v>Passed</v>
      </c>
      <c r="I7" s="141"/>
      <c r="J7" s="19" t="str">
        <f>IF(ResultsProcessing!E25="Select…. ","No target set",IF(ResultsProcessing!$C25&gt;=ResultsProcessing!$E25,"Targets met","Targets not met"))</f>
        <v>Targets met</v>
      </c>
      <c r="K7" s="21"/>
      <c r="L7" s="21"/>
      <c r="M7" s="21"/>
    </row>
    <row r="8" spans="1:25" ht="18" customHeight="1">
      <c r="A8" s="302" t="s">
        <v>106</v>
      </c>
      <c r="B8" s="296" t="str">
        <f>ResultsProcessing!B3</f>
        <v>Yes</v>
      </c>
      <c r="C8" s="293">
        <f>IF(ResultsProcessing!C3="Select…. ","N/A",ResultsProcessing!C3)</f>
        <v>2</v>
      </c>
      <c r="D8" s="32" t="str">
        <f>ResultsProcessing!B26</f>
        <v>GR2.1</v>
      </c>
      <c r="E8" s="141" t="str">
        <f>IF(ResultsProcessing!D26="No","Not in scope",IF(ResultsProcessing!C26="Select…. ","Not Answered",IF(ResultsProcessing!C26&gt;=0,"Passed","Not Passed")))</f>
        <v>Passed</v>
      </c>
      <c r="F8" s="141" t="str">
        <f>IF(ResultsProcessing!D26="No","Not in scope",IF(ResultsProcessing!C26="Select…. ","Not Answered",IF(ResultsProcessing!C26&gt;=1,"Passed","Not Passed")))</f>
        <v>Passed</v>
      </c>
      <c r="G8" s="141" t="str">
        <f>IF(ResultsProcessing!D26="No","Not in scope",IF(ResultsProcessing!C26="Select…. ","Not Answered",IF(ResultsProcessing!C26&gt;=2,"Passed","Not Passed")))</f>
        <v>Passed</v>
      </c>
      <c r="H8" s="141" t="str">
        <f>IF(ResultsProcessing!D26="No","Not in scope",IF(ResultsProcessing!C26="Select…. ","Not Answered",IF(ResultsProcessing!C26&gt;=3,"Passed","Not Passed")))</f>
        <v>Passed</v>
      </c>
      <c r="I8" s="141"/>
      <c r="J8" s="19" t="str">
        <f>IF(ResultsProcessing!E26="Select…. ","No target set",IF(ResultsProcessing!$C26&gt;=ResultsProcessing!$E26,"Targets met","Targets not met"))</f>
        <v>Targets met</v>
      </c>
      <c r="K8" s="21"/>
      <c r="L8" s="21"/>
      <c r="M8" s="21"/>
    </row>
    <row r="9" spans="1:25" ht="18" customHeight="1">
      <c r="A9" s="303"/>
      <c r="B9" s="305"/>
      <c r="C9" s="294"/>
      <c r="D9" s="32" t="str">
        <f>ResultsProcessing!B27</f>
        <v>GR2.2</v>
      </c>
      <c r="E9" s="141" t="str">
        <f>IF(ResultsProcessing!D27="No","Not in scope",IF(ResultsProcessing!C27="Select…. ","Not Answered",IF(ResultsProcessing!C27&gt;=0,"Passed","Not Passed")))</f>
        <v>Passed</v>
      </c>
      <c r="F9" s="141" t="str">
        <f>IF(ResultsProcessing!D27="No","Not in scope",IF(ResultsProcessing!C27="Select…. ","Not Answered",IF(ResultsProcessing!C27&gt;=1,"Passed","Not Passed")))</f>
        <v>Passed</v>
      </c>
      <c r="G9" s="141" t="str">
        <f>IF(ResultsProcessing!D27="No","Not in scope",IF(ResultsProcessing!C27="Select…. ","Not Answered",IF(ResultsProcessing!C27&gt;=2,"Passed","Not Passed")))</f>
        <v>Passed</v>
      </c>
      <c r="H9" s="141" t="str">
        <f>IF(ResultsProcessing!D27="No","Not in scope",IF(ResultsProcessing!C27="Select…. ","Not Answered",IF(ResultsProcessing!C27&gt;=3,"Passed","Not Passed")))</f>
        <v>Not Passed</v>
      </c>
      <c r="I9" s="141"/>
      <c r="J9" s="19" t="str">
        <f>IF(ResultsProcessing!E27="Select…. ","No target set",IF(ResultsProcessing!$C27&gt;=ResultsProcessing!$E27,"Targets met","Targets not met"))</f>
        <v>Targets met</v>
      </c>
      <c r="K9" s="21"/>
      <c r="L9" s="21"/>
      <c r="M9" s="21"/>
    </row>
    <row r="10" spans="1:25" ht="18" customHeight="1">
      <c r="A10" s="303"/>
      <c r="B10" s="305"/>
      <c r="C10" s="294"/>
      <c r="D10" s="32" t="str">
        <f>ResultsProcessing!B28</f>
        <v>GR2.3</v>
      </c>
      <c r="E10" s="141" t="str">
        <f>IF(ResultsProcessing!D28="No","Not in scope",IF(ResultsProcessing!C28="Select…. ","Not Answered",IF(ResultsProcessing!C28&gt;=0,"Passed","Not Passed")))</f>
        <v>Passed</v>
      </c>
      <c r="F10" s="141" t="str">
        <f>IF(ResultsProcessing!D28="No","Not in scope",IF(ResultsProcessing!C28="Select…. ","Not Answered",IF(ResultsProcessing!C28&gt;=1,"Passed","Not Passed")))</f>
        <v>Passed</v>
      </c>
      <c r="G10" s="141" t="str">
        <f>IF(ResultsProcessing!D28="No","Not in scope",IF(ResultsProcessing!C28="Select…. ","Not Answered",IF(ResultsProcessing!C28&gt;=2,"Passed","Not Passed")))</f>
        <v>Passed</v>
      </c>
      <c r="H10" s="141" t="str">
        <f>IF(ResultsProcessing!D28="No","Not in scope",IF(ResultsProcessing!C28="Select…. ","Not Answered",IF(ResultsProcessing!C28&gt;=3,"Passed","Not Passed")))</f>
        <v>Passed</v>
      </c>
      <c r="I10" s="141"/>
      <c r="J10" s="19" t="str">
        <f>IF(ResultsProcessing!E28="Select…. ","No target set",IF(ResultsProcessing!$C28&gt;=ResultsProcessing!$E28,"Targets met","Targets not met"))</f>
        <v>Targets met</v>
      </c>
      <c r="K10" s="21"/>
      <c r="L10" s="21"/>
      <c r="M10" s="21"/>
    </row>
    <row r="11" spans="1:25" ht="18" customHeight="1">
      <c r="A11" s="304"/>
      <c r="B11" s="297"/>
      <c r="C11" s="295"/>
      <c r="D11" s="32" t="str">
        <f>ResultsProcessing!B29</f>
        <v>GR2.4</v>
      </c>
      <c r="E11" s="141" t="str">
        <f>IF(ResultsProcessing!D29="No","Not in scope",IF(ResultsProcessing!C29="Select…. ","Not Answered",IF(ResultsProcessing!C29&gt;=0,"Passed","Not Passed")))</f>
        <v>Passed</v>
      </c>
      <c r="F11" s="141" t="str">
        <f>IF(ResultsProcessing!D29="No","Not in scope",IF(ResultsProcessing!C29="Select…. ","Not Answered",IF(ResultsProcessing!C29&gt;=1,"Passed","Not Passed")))</f>
        <v>Passed</v>
      </c>
      <c r="G11" s="141" t="str">
        <f>IF(ResultsProcessing!D29="No","Not in scope",IF(ResultsProcessing!C29="Select…. ","Not Answered",IF(ResultsProcessing!C29&gt;=2,"Passed","Not Passed")))</f>
        <v>Passed</v>
      </c>
      <c r="H11" s="141" t="str">
        <f>IF(ResultsProcessing!D29="No","Not in scope",IF(ResultsProcessing!C29="Select…. ","Not Answered",IF(ResultsProcessing!C29&gt;=3,"Passed","Not Passed")))</f>
        <v>Not Passed</v>
      </c>
      <c r="I11" s="141"/>
      <c r="J11" s="19" t="str">
        <f>IF(ResultsProcessing!E29="Select…. ","No target set",IF(ResultsProcessing!$C29&gt;=ResultsProcessing!$E29,"Targets met","Targets not met"))</f>
        <v>Targets met</v>
      </c>
      <c r="K11" s="21"/>
      <c r="L11" s="21"/>
      <c r="M11" s="21"/>
    </row>
    <row r="12" spans="1:25" ht="18" customHeight="1">
      <c r="A12" s="43" t="s">
        <v>108</v>
      </c>
      <c r="B12" s="136" t="str">
        <f>ResultsProcessing!B4</f>
        <v>Yes</v>
      </c>
      <c r="C12" s="137">
        <f>IF(ResultsProcessing!C4="Select…. ","N/A",ResultsProcessing!C4)</f>
        <v>2</v>
      </c>
      <c r="D12" s="32" t="str">
        <f>ResultsProcessing!B30</f>
        <v>GR3.1</v>
      </c>
      <c r="E12" s="141" t="str">
        <f>IF(ResultsProcessing!D30="No","Not in scope",IF(ResultsProcessing!C30="Select…. ","Not Answered",IF(ResultsProcessing!C30&gt;=0,"Passed","Not Passed")))</f>
        <v>Passed</v>
      </c>
      <c r="F12" s="141" t="str">
        <f>IF(ResultsProcessing!D30="No","Not in scope",IF(ResultsProcessing!C30="Select…. ","Not Answered",IF(ResultsProcessing!C30&gt;=1,"Passed","Not Passed")))</f>
        <v>Passed</v>
      </c>
      <c r="G12" s="141" t="str">
        <f>IF(ResultsProcessing!D30="No","Not in scope",IF(ResultsProcessing!C30="Select…. ","Not Answered",IF(ResultsProcessing!C30&gt;=2,"Passed","Not Passed")))</f>
        <v>Passed</v>
      </c>
      <c r="H12" s="141" t="str">
        <f>IF(ResultsProcessing!D30="No","Not in scope",IF(ResultsProcessing!C30="Select…. ","Not Answered",IF(ResultsProcessing!C30&gt;=3,"Passed","Not Passed")))</f>
        <v>Passed</v>
      </c>
      <c r="I12" s="141"/>
      <c r="J12" s="19" t="str">
        <f>IF(ResultsProcessing!E30="Select…. ","No target set",IF(ResultsProcessing!$C30&gt;=ResultsProcessing!$E30,"Targets met","Targets not met"))</f>
        <v>Targets met</v>
      </c>
      <c r="K12" s="21"/>
      <c r="L12" s="21"/>
      <c r="M12" s="21"/>
    </row>
    <row r="13" spans="1:25" ht="18" customHeight="1">
      <c r="A13" s="302" t="s">
        <v>109</v>
      </c>
      <c r="B13" s="296" t="str">
        <f>ResultsProcessing!B5</f>
        <v>Yes</v>
      </c>
      <c r="C13" s="293">
        <f>IF(ResultsProcessing!C5="Select…. ","N/A",ResultsProcessing!C5)</f>
        <v>2</v>
      </c>
      <c r="D13" s="32" t="str">
        <f>ResultsProcessing!B31</f>
        <v>GR4.1</v>
      </c>
      <c r="E13" s="141" t="str">
        <f>IF(ResultsProcessing!D31="No","Not in scope",IF(ResultsProcessing!C31="Select…. ","Not Answered",IF(ResultsProcessing!C31&gt;=0,"Passed","Not Passed")))</f>
        <v>Passed</v>
      </c>
      <c r="F13" s="141" t="str">
        <f>IF(ResultsProcessing!D31="No","Not in scope",IF(ResultsProcessing!C31="Select…. ","Not Answered",IF(ResultsProcessing!C31&gt;=1,"Passed","Not Passed")))</f>
        <v>Passed</v>
      </c>
      <c r="G13" s="141" t="str">
        <f>IF(ResultsProcessing!D31="No","Not in scope",IF(ResultsProcessing!C31="Select…. ","Not Answered",IF(ResultsProcessing!C31&gt;=2,"Passed","Not Passed")))</f>
        <v>Passed</v>
      </c>
      <c r="H13" s="141" t="str">
        <f>IF(ResultsProcessing!D31="No","Not in scope",IF(ResultsProcessing!C31="Select…. ","Not Answered",IF(ResultsProcessing!C31&gt;=3,"Passed","Not Passed")))</f>
        <v>Not Passed</v>
      </c>
      <c r="I13" s="141"/>
      <c r="J13" s="19" t="str">
        <f>IF(ResultsProcessing!E31="Select…. ","No target set",IF(ResultsProcessing!$C31&gt;=ResultsProcessing!$E31,"Targets met","Targets not met"))</f>
        <v>Targets met</v>
      </c>
      <c r="K13" s="21"/>
      <c r="L13" s="21"/>
      <c r="M13" s="21"/>
    </row>
    <row r="14" spans="1:25" ht="18" customHeight="1">
      <c r="A14" s="303"/>
      <c r="B14" s="305"/>
      <c r="C14" s="294"/>
      <c r="D14" s="32" t="str">
        <f>ResultsProcessing!B32</f>
        <v>GR4.2</v>
      </c>
      <c r="E14" s="141" t="str">
        <f>IF(ResultsProcessing!D32="No","Not in scope",IF(ResultsProcessing!C32="Select…. ","Not Answered",IF(ResultsProcessing!C32&gt;=0,"Passed","Not Passed")))</f>
        <v>Passed</v>
      </c>
      <c r="F14" s="141" t="str">
        <f>IF(ResultsProcessing!D32="No","Not in scope",IF(ResultsProcessing!C32="Select…. ","Not Answered",IF(ResultsProcessing!C32&gt;=1,"Passed","Not Passed")))</f>
        <v>Passed</v>
      </c>
      <c r="G14" s="141" t="str">
        <f>IF(ResultsProcessing!D32="No","Not in scope",IF(ResultsProcessing!C32="Select…. ","Not Answered",IF(ResultsProcessing!C32&gt;=2,"Passed","Not Passed")))</f>
        <v>Passed</v>
      </c>
      <c r="H14" s="141" t="str">
        <f>IF(ResultsProcessing!D32="No","Not in scope",IF(ResultsProcessing!C32="Select…. ","Not Answered",IF(ResultsProcessing!C32&gt;=3,"Passed","Not Passed")))</f>
        <v>Not Passed</v>
      </c>
      <c r="I14" s="141"/>
      <c r="J14" s="19" t="str">
        <f>IF(ResultsProcessing!E32="Select…. ","No target set",IF(ResultsProcessing!$C32&gt;=ResultsProcessing!$E32,"Targets met","Targets not met"))</f>
        <v>Targets met</v>
      </c>
      <c r="K14" s="21"/>
      <c r="L14" s="21"/>
      <c r="M14" s="21"/>
    </row>
    <row r="15" spans="1:25" ht="18" customHeight="1">
      <c r="A15" s="304"/>
      <c r="B15" s="297"/>
      <c r="C15" s="295"/>
      <c r="D15" s="32" t="str">
        <f>ResultsProcessing!B33</f>
        <v>GR4.3</v>
      </c>
      <c r="E15" s="141" t="str">
        <f>IF(ResultsProcessing!D33="No","Not in scope",IF(ResultsProcessing!C33="Select…. ","Not Answered",IF(ResultsProcessing!C33&gt;=0,"Passed","Not Passed")))</f>
        <v>Passed</v>
      </c>
      <c r="F15" s="141" t="str">
        <f>IF(ResultsProcessing!D33="No","Not in scope",IF(ResultsProcessing!C33="Select…. ","Not Answered",IF(ResultsProcessing!C33&gt;=1,"Passed","Not Passed")))</f>
        <v>Passed</v>
      </c>
      <c r="G15" s="141" t="str">
        <f>IF(ResultsProcessing!D33="No","Not in scope",IF(ResultsProcessing!C33="Select…. ","Not Answered",IF(ResultsProcessing!C33&gt;=2,"Passed","Not Passed")))</f>
        <v>Passed</v>
      </c>
      <c r="H15" s="141" t="str">
        <f>IF(ResultsProcessing!D33="No","Not in scope",IF(ResultsProcessing!C33="Select…. ","Not Answered",IF(ResultsProcessing!C33&gt;=3,"Passed","Not Passed")))</f>
        <v>Not Passed</v>
      </c>
      <c r="I15" s="141"/>
      <c r="J15" s="19" t="str">
        <f>IF(ResultsProcessing!E33="Select…. ","No target set",IF(ResultsProcessing!$C33&gt;=ResultsProcessing!$E33,"Targets met","Targets not met"))</f>
        <v>Targets met</v>
      </c>
      <c r="K15" s="21"/>
      <c r="L15" s="21"/>
      <c r="M15" s="21"/>
    </row>
    <row r="16" spans="1:25" ht="18" customHeight="1">
      <c r="A16" s="302" t="s">
        <v>115</v>
      </c>
      <c r="B16" s="296" t="str">
        <f>ResultsProcessing!B6</f>
        <v>Yes</v>
      </c>
      <c r="C16" s="293">
        <f>IF(ResultsProcessing!C6="Select…. ","N/A",ResultsProcessing!C6)</f>
        <v>2</v>
      </c>
      <c r="D16" s="32" t="str">
        <f>ResultsProcessing!B34</f>
        <v>GR5.1</v>
      </c>
      <c r="E16" s="141" t="str">
        <f>IF(ResultsProcessing!D34="No","Not in scope",IF(ResultsProcessing!C34="Select…. ","Not Answered",IF(ResultsProcessing!C34&gt;=0,"Passed","Not Passed")))</f>
        <v>Passed</v>
      </c>
      <c r="F16" s="141" t="str">
        <f>IF(ResultsProcessing!D34="No","Not in scope",IF(ResultsProcessing!C34="Select…. ","Not Answered",IF(ResultsProcessing!C34&gt;=1,"Passed","Not Passed")))</f>
        <v>Passed</v>
      </c>
      <c r="G16" s="141" t="str">
        <f>IF(ResultsProcessing!D34="No","Not in scope",IF(ResultsProcessing!C34="Select…. ","Not Answered",IF(ResultsProcessing!C34&gt;=2,"Passed","Not Passed")))</f>
        <v>Passed</v>
      </c>
      <c r="H16" s="141" t="str">
        <f>IF(ResultsProcessing!D34="No","Not in scope",IF(ResultsProcessing!C34="Select…. ","Not Answered",IF(ResultsProcessing!C34&gt;=3,"Passed","Not Passed")))</f>
        <v>Not Passed</v>
      </c>
      <c r="I16" s="141"/>
      <c r="J16" s="19" t="str">
        <f>IF(ResultsProcessing!E34="Select…. ","No target set",IF(ResultsProcessing!$C34&gt;=ResultsProcessing!$E34,"Targets met","Targets not met"))</f>
        <v>Targets met</v>
      </c>
      <c r="K16" s="21"/>
      <c r="L16" s="21"/>
      <c r="M16" s="21"/>
    </row>
    <row r="17" spans="1:13" ht="18" customHeight="1">
      <c r="A17" s="304"/>
      <c r="B17" s="297"/>
      <c r="C17" s="295"/>
      <c r="D17" s="32" t="str">
        <f>ResultsProcessing!B35</f>
        <v>GR5.2</v>
      </c>
      <c r="E17" s="141" t="str">
        <f>IF(ResultsProcessing!D35="No","Not in scope",IF(ResultsProcessing!C35="Select…. ","Not Answered",IF(ResultsProcessing!C35&gt;=0,"Passed","Not Passed")))</f>
        <v>Passed</v>
      </c>
      <c r="F17" s="141" t="str">
        <f>IF(ResultsProcessing!D35="No","Not in scope",IF(ResultsProcessing!C35="Select…. ","Not Answered",IF(ResultsProcessing!C35&gt;=1,"Passed","Not Passed")))</f>
        <v>Passed</v>
      </c>
      <c r="G17" s="141" t="str">
        <f>IF(ResultsProcessing!D35="No","Not in scope",IF(ResultsProcessing!C35="Select…. ","Not Answered",IF(ResultsProcessing!C35&gt;=2,"Passed","Not Passed")))</f>
        <v>Passed</v>
      </c>
      <c r="H17" s="141" t="str">
        <f>IF(ResultsProcessing!D35="No","Not in scope",IF(ResultsProcessing!C35="Select…. ","Not Answered",IF(ResultsProcessing!C35&gt;=3,"Passed","Not Passed")))</f>
        <v>Passed</v>
      </c>
      <c r="I17" s="141"/>
      <c r="J17" s="19" t="str">
        <f>IF(ResultsProcessing!E35="Select…. ","No target set",IF(ResultsProcessing!$C35&gt;=ResultsProcessing!$E35,"Targets met","Targets not met"))</f>
        <v>Targets met</v>
      </c>
      <c r="K17" s="21"/>
      <c r="L17" s="21"/>
      <c r="M17" s="21"/>
    </row>
    <row r="18" spans="1:13" ht="18" customHeight="1">
      <c r="A18" s="302" t="s">
        <v>118</v>
      </c>
      <c r="B18" s="296" t="str">
        <f>ResultsProcessing!B7</f>
        <v>Yes</v>
      </c>
      <c r="C18" s="293">
        <f>IF(ResultsProcessing!C7="Select…. ","N/A",ResultsProcessing!C7)</f>
        <v>2</v>
      </c>
      <c r="D18" s="32" t="str">
        <f>ResultsProcessing!B36</f>
        <v>GR6.1</v>
      </c>
      <c r="E18" s="141" t="str">
        <f>IF(ResultsProcessing!D36="No","Not in scope",IF(ResultsProcessing!C36="Select…. ","Not Answered",IF(ResultsProcessing!C36&gt;=0,"Passed","Not Passed")))</f>
        <v>Passed</v>
      </c>
      <c r="F18" s="141" t="str">
        <f>IF(ResultsProcessing!D36="No","Not in scope",IF(ResultsProcessing!C36="Select…. ","Not Answered",IF(ResultsProcessing!C36&gt;=1,"Passed","Not Passed")))</f>
        <v>Passed</v>
      </c>
      <c r="G18" s="141" t="str">
        <f>IF(ResultsProcessing!D36="No","Not in scope",IF(ResultsProcessing!C36="Select…. ","Not Answered",IF(ResultsProcessing!C36&gt;=2,"Passed","Not Passed")))</f>
        <v>Passed</v>
      </c>
      <c r="H18" s="141" t="str">
        <f>IF(ResultsProcessing!D36="No","Not in scope",IF(ResultsProcessing!C36="Select…. ","Not Answered",IF(ResultsProcessing!C36&gt;=3,"Passed","Not Passed")))</f>
        <v>Not Passed</v>
      </c>
      <c r="I18" s="141"/>
      <c r="J18" s="19" t="str">
        <f>IF(ResultsProcessing!E36="Select…. ","No target set",IF(ResultsProcessing!$C36&gt;=ResultsProcessing!$E36,"Targets met","Targets not met"))</f>
        <v>Targets met</v>
      </c>
      <c r="K18" s="21"/>
      <c r="L18" s="21"/>
      <c r="M18" s="21"/>
    </row>
    <row r="19" spans="1:13" ht="18" customHeight="1">
      <c r="A19" s="304"/>
      <c r="B19" s="297"/>
      <c r="C19" s="295"/>
      <c r="D19" s="32" t="str">
        <f>ResultsProcessing!B37</f>
        <v>GR6.2</v>
      </c>
      <c r="E19" s="141" t="str">
        <f>IF(ResultsProcessing!D37="No","Not in scope",IF(ResultsProcessing!C37="Select…. ","Not Answered",IF(ResultsProcessing!C37&gt;=0,"Passed","Not Passed")))</f>
        <v>Passed</v>
      </c>
      <c r="F19" s="141" t="str">
        <f>IF(ResultsProcessing!D37="No","Not in scope",IF(ResultsProcessing!C37="Select…. ","Not Answered",IF(ResultsProcessing!C37&gt;=1,"Passed","Not Passed")))</f>
        <v>Passed</v>
      </c>
      <c r="G19" s="141" t="str">
        <f>IF(ResultsProcessing!D37="No","Not in scope",IF(ResultsProcessing!C37="Select…. ","Not Answered",IF(ResultsProcessing!C37&gt;=2,"Passed","Not Passed")))</f>
        <v>Passed</v>
      </c>
      <c r="H19" s="141" t="str">
        <f>IF(ResultsProcessing!D37="No","Not in scope",IF(ResultsProcessing!C37="Select…. ","Not Answered",IF(ResultsProcessing!C37&gt;=3,"Passed","Not Passed")))</f>
        <v>Not Passed</v>
      </c>
      <c r="I19" s="141"/>
      <c r="J19" s="19" t="str">
        <f>IF(ResultsProcessing!E37="Select…. ","No target set",IF(ResultsProcessing!$C37&gt;=ResultsProcessing!$E37,"Targets met","Targets not met"))</f>
        <v>Targets met</v>
      </c>
      <c r="K19" s="21"/>
      <c r="L19" s="21"/>
      <c r="M19" s="21"/>
    </row>
    <row r="20" spans="1:13" ht="18" customHeight="1">
      <c r="A20" s="300" t="s">
        <v>142</v>
      </c>
      <c r="B20" s="296" t="str">
        <f>ResultsProcessing!B8</f>
        <v>Yes</v>
      </c>
      <c r="C20" s="293">
        <f>IF(ResultsProcessing!C8="Select…. ","N/A",ResultsProcessing!C8)</f>
        <v>2</v>
      </c>
      <c r="D20" s="32" t="str">
        <f>ResultsProcessing!B38</f>
        <v>GR7.1</v>
      </c>
      <c r="E20" s="141" t="str">
        <f>IF(ResultsProcessing!D38="No","Not in scope",IF(ResultsProcessing!C38="Select…. ","Not Answered",IF(ResultsProcessing!C38&gt;=0,"Passed","Not Passed")))</f>
        <v>Passed</v>
      </c>
      <c r="F20" s="141" t="str">
        <f>IF(ResultsProcessing!D38="No","Not in scope",IF(ResultsProcessing!C38="Select…. ","Not Answered",IF(ResultsProcessing!C38&gt;=1,"Passed","Not Passed")))</f>
        <v>Passed</v>
      </c>
      <c r="G20" s="141" t="str">
        <f>IF(ResultsProcessing!D38="No","Not in scope",IF(ResultsProcessing!C38="Select…. ","Not Answered",IF(ResultsProcessing!C38&gt;=2,"Passed","Not Passed")))</f>
        <v>Passed</v>
      </c>
      <c r="H20" s="141" t="str">
        <f>IF(ResultsProcessing!D38="No","Not in scope",IF(ResultsProcessing!C38="Select…. ","Not Answered",IF(ResultsProcessing!C38&gt;=3,"Passed","Not Passed")))</f>
        <v>Not Passed</v>
      </c>
      <c r="I20" s="141"/>
      <c r="J20" s="19" t="str">
        <f>IF(ResultsProcessing!E38="Select…. ","No target set",IF(ResultsProcessing!$C38&gt;=ResultsProcessing!$E38,"Targets met","Targets not met"))</f>
        <v>Targets met</v>
      </c>
      <c r="K20" s="21"/>
      <c r="L20" s="21"/>
      <c r="M20" s="21"/>
    </row>
    <row r="21" spans="1:13" ht="18" customHeight="1">
      <c r="A21" s="301"/>
      <c r="B21" s="297"/>
      <c r="C21" s="295"/>
      <c r="D21" s="32" t="str">
        <f>ResultsProcessing!B39</f>
        <v>GR7.2</v>
      </c>
      <c r="E21" s="141" t="str">
        <f>IF(ResultsProcessing!D39="No","Not in scope",IF(ResultsProcessing!C39="Select…. ","Not Answered",IF(ResultsProcessing!C39&gt;=0,"Passed","Not Passed")))</f>
        <v>Passed</v>
      </c>
      <c r="F21" s="141" t="str">
        <f>IF(ResultsProcessing!D39="No","Not in scope",IF(ResultsProcessing!C39="Select…. ","Not Answered",IF(ResultsProcessing!C39&gt;=1,"Passed","Not Passed")))</f>
        <v>Passed</v>
      </c>
      <c r="G21" s="141" t="str">
        <f>IF(ResultsProcessing!D39="No","Not in scope",IF(ResultsProcessing!C39="Select…. ","Not Answered",IF(ResultsProcessing!C39&gt;=2,"Passed","Not Passed")))</f>
        <v>Passed</v>
      </c>
      <c r="H21" s="141" t="str">
        <f>IF(ResultsProcessing!D39="No","Not in scope",IF(ResultsProcessing!C39="Select…. ","Not Answered",IF(ResultsProcessing!C39&gt;=3,"Passed","Not Passed")))</f>
        <v>Not Passed</v>
      </c>
      <c r="I21" s="141"/>
      <c r="J21" s="19" t="str">
        <f>IF(ResultsProcessing!E39="Select…. ","No target set",IF(ResultsProcessing!$C39&gt;=ResultsProcessing!$E39,"Targets met","Targets not met"))</f>
        <v>Targets met</v>
      </c>
      <c r="K21" s="21"/>
      <c r="L21" s="21"/>
      <c r="M21" s="21"/>
    </row>
    <row r="22" spans="1:13" ht="18" customHeight="1">
      <c r="A22" s="315" t="s">
        <v>143</v>
      </c>
      <c r="B22" s="309" t="str">
        <f>ResultsProcessing!B9</f>
        <v>Yes</v>
      </c>
      <c r="C22" s="312">
        <f>IF(ResultsProcessing!C9="Select…. ","N/A",ResultsProcessing!C9)</f>
        <v>2</v>
      </c>
      <c r="D22" s="139" t="str">
        <f>ResultsProcessing!B40</f>
        <v>PR1.1</v>
      </c>
      <c r="E22" s="141" t="str">
        <f>IF(ResultsProcessing!D40="No","Not in scope",IF(ResultsProcessing!C40="Select…. ","Not Answered",IF(ResultsProcessing!C40&gt;=0,"Passed","Not Passed")))</f>
        <v>Passed</v>
      </c>
      <c r="F22" s="141" t="str">
        <f>IF(ResultsProcessing!D40="No","Not in scope",IF(ResultsProcessing!C40="Select…. ","Not Answered",IF(ResultsProcessing!C40&gt;=1,"Passed","Not Passed")))</f>
        <v>Passed</v>
      </c>
      <c r="G22" s="141" t="str">
        <f>IF(ResultsProcessing!D40="No","Not in scope",IF(ResultsProcessing!C40="Select…. ","Not Answered",IF(ResultsProcessing!C40&gt;=2,"Passed","Not Passed")))</f>
        <v>Passed</v>
      </c>
      <c r="H22" s="141" t="str">
        <f>IF(ResultsProcessing!D40="No","Not in scope",IF(ResultsProcessing!C40="Select…. ","Not Answered",IF(ResultsProcessing!C40&gt;=3,"Passed","Not Passed")))</f>
        <v>Passed</v>
      </c>
      <c r="I22" s="141"/>
      <c r="J22" s="19" t="str">
        <f>IF(ResultsProcessing!E40="Select…. ","No target set",IF(ResultsProcessing!$C40&gt;=ResultsProcessing!$E40,"Targets met","Targets not met"))</f>
        <v>Targets met</v>
      </c>
      <c r="K22" s="21"/>
      <c r="L22" s="21"/>
      <c r="M22" s="21"/>
    </row>
    <row r="23" spans="1:13" ht="18" customHeight="1">
      <c r="A23" s="316"/>
      <c r="B23" s="310"/>
      <c r="C23" s="313"/>
      <c r="D23" s="139" t="str">
        <f>ResultsProcessing!B41</f>
        <v>PR1.2</v>
      </c>
      <c r="E23" s="141" t="str">
        <f>IF(ResultsProcessing!D41="No","Not in scope",IF(ResultsProcessing!C41="Select…. ","Not Answered",IF(ResultsProcessing!C41&gt;=0,"Passed","Not Passed")))</f>
        <v>Passed</v>
      </c>
      <c r="F23" s="141" t="str">
        <f>IF(ResultsProcessing!D41="No","Not in scope",IF(ResultsProcessing!C41="Select…. ","Not Answered",IF(ResultsProcessing!C41&gt;=1,"Passed","Not Passed")))</f>
        <v>Passed</v>
      </c>
      <c r="G23" s="141" t="str">
        <f>IF(ResultsProcessing!D41="No","Not in scope",IF(ResultsProcessing!C41="Select…. ","Not Answered",IF(ResultsProcessing!C41&gt;=2,"Passed","Not Passed")))</f>
        <v>Passed</v>
      </c>
      <c r="H23" s="141" t="str">
        <f>IF(ResultsProcessing!D41="No","Not in scope",IF(ResultsProcessing!C41="Select…. ","Not Answered",IF(ResultsProcessing!C41&gt;=3,"Passed","Not Passed")))</f>
        <v>Not Passed</v>
      </c>
      <c r="I23" s="141"/>
      <c r="J23" s="19" t="str">
        <f>IF(ResultsProcessing!E41="Select…. ","No target set",IF(ResultsProcessing!$C41&gt;=ResultsProcessing!$E41,"Targets met","Targets not met"))</f>
        <v>Targets met</v>
      </c>
      <c r="K23" s="21" t="s">
        <v>420</v>
      </c>
      <c r="L23" s="21"/>
      <c r="M23" s="21"/>
    </row>
    <row r="24" spans="1:13" ht="18" customHeight="1">
      <c r="A24" s="316"/>
      <c r="B24" s="310"/>
      <c r="C24" s="313"/>
      <c r="D24" s="139" t="str">
        <f>ResultsProcessing!B42</f>
        <v>PR1.3</v>
      </c>
      <c r="E24" s="141" t="str">
        <f>IF(ResultsProcessing!D42="No","Not in scope",IF(ResultsProcessing!C42="Select…. ","Not Answered",IF(ResultsProcessing!C42&gt;=0,"Passed","Not Passed")))</f>
        <v>Passed</v>
      </c>
      <c r="F24" s="141" t="str">
        <f>IF(ResultsProcessing!D42="No","Not in scope",IF(ResultsProcessing!C42="Select…. ","Not Answered",IF(ResultsProcessing!C42&gt;=1,"Passed","Not Passed")))</f>
        <v>Passed</v>
      </c>
      <c r="G24" s="141" t="str">
        <f>IF(ResultsProcessing!D42="No","Not in scope",IF(ResultsProcessing!C42="Select…. ","Not Answered",IF(ResultsProcessing!C42&gt;=2,"Passed","Not Passed")))</f>
        <v>Passed</v>
      </c>
      <c r="H24" s="141" t="str">
        <f>IF(ResultsProcessing!D42="No","Not in scope",IF(ResultsProcessing!C42="Select…. ","Not Answered",IF(ResultsProcessing!C42&gt;=3,"Passed","Not Passed")))</f>
        <v>Not Passed</v>
      </c>
      <c r="I24" s="141"/>
      <c r="J24" s="19" t="str">
        <f>IF(ResultsProcessing!E42="Select…. ","No target set",IF(ResultsProcessing!$C42&gt;=ResultsProcessing!$E42,"Targets met","Targets not met"))</f>
        <v>Targets met</v>
      </c>
      <c r="K24" s="21"/>
      <c r="L24" s="21"/>
      <c r="M24" s="21"/>
    </row>
    <row r="25" spans="1:13" ht="18" customHeight="1">
      <c r="A25" s="317"/>
      <c r="B25" s="311"/>
      <c r="C25" s="314"/>
      <c r="D25" s="139" t="str">
        <f>ResultsProcessing!B43</f>
        <v>PR1.4</v>
      </c>
      <c r="E25" s="141" t="str">
        <f>IF(ResultsProcessing!D43="No","Not in scope",IF(ResultsProcessing!C43="Select…. ","Not Answered",IF(ResultsProcessing!C43&gt;=0,"Passed","Not Passed")))</f>
        <v>Passed</v>
      </c>
      <c r="F25" s="141" t="str">
        <f>IF(ResultsProcessing!D43="No","Not in scope",IF(ResultsProcessing!C43="Select…. ","Not Answered",IF(ResultsProcessing!C43&gt;=1,"Passed","Not Passed")))</f>
        <v>Passed</v>
      </c>
      <c r="G25" s="141" t="str">
        <f>IF(ResultsProcessing!D43="No","Not in scope",IF(ResultsProcessing!C43="Select…. ","Not Answered",IF(ResultsProcessing!C43&gt;=2,"Passed","Not Passed")))</f>
        <v>Passed</v>
      </c>
      <c r="H25" s="141" t="str">
        <f>IF(ResultsProcessing!D43="No","Not in scope",IF(ResultsProcessing!C43="Select…. ","Not Answered",IF(ResultsProcessing!C43&gt;=3,"Passed","Not Passed")))</f>
        <v>Passed</v>
      </c>
      <c r="I25" s="141"/>
      <c r="J25" s="19" t="str">
        <f>IF(ResultsProcessing!E43="Select…. ","No target set",IF(ResultsProcessing!$C43&gt;=ResultsProcessing!$E43,"Targets met","Targets not met"))</f>
        <v>Targets met</v>
      </c>
      <c r="K25" s="21"/>
      <c r="L25" s="21"/>
      <c r="M25" s="21"/>
    </row>
    <row r="26" spans="1:13" ht="18" customHeight="1">
      <c r="A26" s="315" t="s">
        <v>144</v>
      </c>
      <c r="B26" s="309" t="str">
        <f>ResultsProcessing!B10</f>
        <v>Yes</v>
      </c>
      <c r="C26" s="312">
        <f>IF(ResultsProcessing!C10="Select…. ","N/A",ResultsProcessing!C10)</f>
        <v>3</v>
      </c>
      <c r="D26" s="139" t="str">
        <f>ResultsProcessing!B44</f>
        <v>PR2.1</v>
      </c>
      <c r="E26" s="141" t="str">
        <f>IF(ResultsProcessing!D44="No","Not in scope",IF(ResultsProcessing!C44="Select…. ","Not Answered",IF(ResultsProcessing!C44&gt;=0,"Passed","Not Passed")))</f>
        <v>Passed</v>
      </c>
      <c r="F26" s="141" t="str">
        <f>IF(ResultsProcessing!D44="No","Not in scope",IF(ResultsProcessing!C44="Select…. ","Not Answered",IF(ResultsProcessing!C44&gt;=1,"Passed","Not Passed")))</f>
        <v>Passed</v>
      </c>
      <c r="G26" s="141" t="str">
        <f>IF(ResultsProcessing!D44="No","Not in scope",IF(ResultsProcessing!C44="Select…. ","Not Answered",IF(ResultsProcessing!C44&gt;=2,"Passed","Not Passed")))</f>
        <v>Passed</v>
      </c>
      <c r="H26" s="141" t="str">
        <f>IF(ResultsProcessing!D44="No","Not in scope",IF(ResultsProcessing!C44="Select…. ","Not Answered",IF(ResultsProcessing!C44&gt;=3,"Passed","Not Passed")))</f>
        <v>Passed</v>
      </c>
      <c r="I26" s="141"/>
      <c r="J26" s="19" t="str">
        <f>IF(ResultsProcessing!E44="Select…. ","No target set",IF(ResultsProcessing!$C44&gt;=ResultsProcessing!$E44,"Targets met","Targets not met"))</f>
        <v>Targets met</v>
      </c>
      <c r="K26" s="21"/>
      <c r="L26" s="21"/>
      <c r="M26" s="21"/>
    </row>
    <row r="27" spans="1:13" ht="18" customHeight="1">
      <c r="A27" s="316"/>
      <c r="B27" s="310"/>
      <c r="C27" s="313"/>
      <c r="D27" s="139" t="str">
        <f>ResultsProcessing!B45</f>
        <v>PR2.2</v>
      </c>
      <c r="E27" s="141" t="str">
        <f>IF(ResultsProcessing!D45="No","Not in scope",IF(ResultsProcessing!C45="Select…. ","Not Answered",IF(ResultsProcessing!C45&gt;=0,"Passed","Not Passed")))</f>
        <v>Passed</v>
      </c>
      <c r="F27" s="141" t="str">
        <f>IF(ResultsProcessing!D45="No","Not in scope",IF(ResultsProcessing!C45="Select…. ","Not Answered",IF(ResultsProcessing!C45&gt;=1,"Passed","Not Passed")))</f>
        <v>Passed</v>
      </c>
      <c r="G27" s="141" t="str">
        <f>IF(ResultsProcessing!D45="No","Not in scope",IF(ResultsProcessing!C45="Select…. ","Not Answered",IF(ResultsProcessing!C45&gt;=2,"Passed","Not Passed")))</f>
        <v>Passed</v>
      </c>
      <c r="H27" s="141" t="str">
        <f>IF(ResultsProcessing!D45="No","Not in scope",IF(ResultsProcessing!C45="Select…. ","Not Answered",IF(ResultsProcessing!C45&gt;=3,"Passed","Not Passed")))</f>
        <v>Passed</v>
      </c>
      <c r="I27" s="141"/>
      <c r="J27" s="19" t="str">
        <f>IF(ResultsProcessing!E45="Select…. ","No target set",IF(ResultsProcessing!$C45&gt;=ResultsProcessing!$E45,"Targets met","Targets not met"))</f>
        <v>Targets met</v>
      </c>
      <c r="K27" s="21"/>
      <c r="L27" s="21"/>
      <c r="M27" s="21"/>
    </row>
    <row r="28" spans="1:13" ht="18" customHeight="1">
      <c r="A28" s="316"/>
      <c r="B28" s="310"/>
      <c r="C28" s="313"/>
      <c r="D28" s="139" t="str">
        <f>ResultsProcessing!B46</f>
        <v>PR2.3</v>
      </c>
      <c r="E28" s="141" t="str">
        <f>IF(ResultsProcessing!D46="No","Not in scope",IF(ResultsProcessing!C46="Select…. ","Not Answered",IF(ResultsProcessing!C46&gt;=0,"Passed","Not Passed")))</f>
        <v>Passed</v>
      </c>
      <c r="F28" s="141" t="str">
        <f>IF(ResultsProcessing!D46="No","Not in scope",IF(ResultsProcessing!C46="Select…. ","Not Answered",IF(ResultsProcessing!C46&gt;=1,"Passed","Not Passed")))</f>
        <v>Passed</v>
      </c>
      <c r="G28" s="141" t="str">
        <f>IF(ResultsProcessing!D46="No","Not in scope",IF(ResultsProcessing!C46="Select…. ","Not Answered",IF(ResultsProcessing!C46&gt;=2,"Passed","Not Passed")))</f>
        <v>Passed</v>
      </c>
      <c r="H28" s="141" t="str">
        <f>IF(ResultsProcessing!D46="No","Not in scope",IF(ResultsProcessing!C46="Select…. ","Not Answered",IF(ResultsProcessing!C46&gt;=3,"Passed","Not Passed")))</f>
        <v>Passed</v>
      </c>
      <c r="I28" s="141"/>
      <c r="J28" s="19" t="str">
        <f>IF(ResultsProcessing!E46="Select…. ","No target set",IF(ResultsProcessing!$C46&gt;=ResultsProcessing!$E46,"Targets met","Targets not met"))</f>
        <v>Targets met</v>
      </c>
      <c r="K28" s="21"/>
      <c r="L28" s="21"/>
      <c r="M28" s="21"/>
    </row>
    <row r="29" spans="1:13" ht="18" customHeight="1">
      <c r="A29" s="316"/>
      <c r="B29" s="310"/>
      <c r="C29" s="313"/>
      <c r="D29" s="139" t="str">
        <f>ResultsProcessing!B47</f>
        <v>PR2.4</v>
      </c>
      <c r="E29" s="141" t="str">
        <f>IF(ResultsProcessing!D47="No","Not in scope",IF(ResultsProcessing!C47="Select…. ","Not Answered",IF(ResultsProcessing!C47&gt;=0,"Passed","Not Passed")))</f>
        <v>Passed</v>
      </c>
      <c r="F29" s="141" t="str">
        <f>IF(ResultsProcessing!D47="No","Not in scope",IF(ResultsProcessing!C47="Select…. ","Not Answered",IF(ResultsProcessing!C47&gt;=1,"Passed","Not Passed")))</f>
        <v>Passed</v>
      </c>
      <c r="G29" s="141" t="str">
        <f>IF(ResultsProcessing!D47="No","Not in scope",IF(ResultsProcessing!C47="Select…. ","Not Answered",IF(ResultsProcessing!C47&gt;=2,"Passed","Not Passed")))</f>
        <v>Passed</v>
      </c>
      <c r="H29" s="141" t="str">
        <f>IF(ResultsProcessing!D47="No","Not in scope",IF(ResultsProcessing!C47="Select…. ","Not Answered",IF(ResultsProcessing!C47&gt;=3,"Passed","Not Passed")))</f>
        <v>Passed</v>
      </c>
      <c r="I29" s="141"/>
      <c r="J29" s="19" t="str">
        <f>IF(ResultsProcessing!E47="Select…. ","No target set",IF(ResultsProcessing!$C47&gt;=ResultsProcessing!$E47,"Targets met","Targets not met"))</f>
        <v>Targets met</v>
      </c>
      <c r="K29" s="21"/>
      <c r="L29" s="21"/>
      <c r="M29" s="21"/>
    </row>
    <row r="30" spans="1:13" ht="18" customHeight="1">
      <c r="A30" s="316"/>
      <c r="B30" s="310"/>
      <c r="C30" s="313"/>
      <c r="D30" s="139" t="str">
        <f>ResultsProcessing!B48</f>
        <v>PR2.5</v>
      </c>
      <c r="E30" s="141" t="str">
        <f>IF(ResultsProcessing!D48="No","Not in scope",IF(ResultsProcessing!C48="Select…. ","Not Answered",IF(ResultsProcessing!C48&gt;=0,"Passed","Not Passed")))</f>
        <v>Passed</v>
      </c>
      <c r="F30" s="141" t="str">
        <f>IF(ResultsProcessing!D48="No","Not in scope",IF(ResultsProcessing!C48="Select…. ","Not Answered",IF(ResultsProcessing!C48&gt;=1,"Passed","Not Passed")))</f>
        <v>Passed</v>
      </c>
      <c r="G30" s="141" t="str">
        <f>IF(ResultsProcessing!D48="No","Not in scope",IF(ResultsProcessing!C48="Select…. ","Not Answered",IF(ResultsProcessing!C48&gt;=2,"Passed","Not Passed")))</f>
        <v>Passed</v>
      </c>
      <c r="H30" s="141" t="str">
        <f>IF(ResultsProcessing!D48="No","Not in scope",IF(ResultsProcessing!C48="Select…. ","Not Answered",IF(ResultsProcessing!C48&gt;=3,"Passed","Not Passed")))</f>
        <v>Passed</v>
      </c>
      <c r="I30" s="141"/>
      <c r="J30" s="19" t="str">
        <f>IF(ResultsProcessing!E48="Select…. ","No target set",IF(ResultsProcessing!$C48&gt;=ResultsProcessing!$E48,"Targets met","Targets not met"))</f>
        <v>Targets met</v>
      </c>
      <c r="K30" s="21"/>
      <c r="L30" s="21"/>
      <c r="M30" s="21"/>
    </row>
    <row r="31" spans="1:13" ht="18" customHeight="1">
      <c r="A31" s="316"/>
      <c r="B31" s="310"/>
      <c r="C31" s="313"/>
      <c r="D31" s="139" t="str">
        <f>ResultsProcessing!B49</f>
        <v>PR2.6</v>
      </c>
      <c r="E31" s="141" t="str">
        <f>IF(ResultsProcessing!D49="No","Not in scope",IF(ResultsProcessing!C49="Select…. ","Not Answered",IF(ResultsProcessing!C49&gt;=0,"Passed","Not Passed")))</f>
        <v>Passed</v>
      </c>
      <c r="F31" s="141" t="str">
        <f>IF(ResultsProcessing!D49="No","Not in scope",IF(ResultsProcessing!C49="Select…. ","Not Answered",IF(ResultsProcessing!C49&gt;=1,"Passed","Not Passed")))</f>
        <v>Passed</v>
      </c>
      <c r="G31" s="141" t="str">
        <f>IF(ResultsProcessing!D49="No","Not in scope",IF(ResultsProcessing!C49="Select…. ","Not Answered",IF(ResultsProcessing!C49&gt;=2,"Passed","Not Passed")))</f>
        <v>Passed</v>
      </c>
      <c r="H31" s="141" t="str">
        <f>IF(ResultsProcessing!D49="No","Not in scope",IF(ResultsProcessing!C49="Select…. ","Not Answered",IF(ResultsProcessing!C49&gt;=3,"Passed","Not Passed")))</f>
        <v>Passed</v>
      </c>
      <c r="I31" s="141"/>
      <c r="J31" s="19" t="str">
        <f>IF(ResultsProcessing!E49="Select…. ","No target set",IF(ResultsProcessing!$C49&gt;=ResultsProcessing!$E49,"Targets met","Targets not met"))</f>
        <v>Targets met</v>
      </c>
      <c r="K31" s="21"/>
      <c r="L31" s="21"/>
      <c r="M31" s="21"/>
    </row>
    <row r="32" spans="1:13" ht="18" customHeight="1">
      <c r="A32" s="317"/>
      <c r="B32" s="311"/>
      <c r="C32" s="314"/>
      <c r="D32" s="139" t="str">
        <f>ResultsProcessing!B50</f>
        <v>PR2.7</v>
      </c>
      <c r="E32" s="141" t="str">
        <f>IF(ResultsProcessing!D50="No","Not in scope",IF(ResultsProcessing!C50="Select…. ","Not Answered",IF(ResultsProcessing!C50&gt;=0,"Passed","Not Passed")))</f>
        <v>Passed</v>
      </c>
      <c r="F32" s="141" t="str">
        <f>IF(ResultsProcessing!D50="No","Not in scope",IF(ResultsProcessing!C50="Select…. ","Not Answered",IF(ResultsProcessing!C50&gt;=1,"Passed","Not Passed")))</f>
        <v>Passed</v>
      </c>
      <c r="G32" s="141" t="str">
        <f>IF(ResultsProcessing!D50="No","Not in scope",IF(ResultsProcessing!C50="Select…. ","Not Answered",IF(ResultsProcessing!C50&gt;=2,"Passed","Not Passed")))</f>
        <v>Passed</v>
      </c>
      <c r="H32" s="141" t="str">
        <f>IF(ResultsProcessing!D50="No","Not in scope",IF(ResultsProcessing!C50="Select…. ","Not Answered",IF(ResultsProcessing!C50&gt;=3,"Passed","Not Passed")))</f>
        <v>Passed</v>
      </c>
      <c r="I32" s="141"/>
      <c r="J32" s="19" t="str">
        <f>IF(ResultsProcessing!E50="Select…. ","No target set",IF(ResultsProcessing!$C50&gt;=ResultsProcessing!$E50,"Targets met","Targets not met"))</f>
        <v>Targets met</v>
      </c>
      <c r="K32" s="21"/>
      <c r="L32" s="21"/>
      <c r="M32" s="21"/>
    </row>
    <row r="33" spans="1:13" ht="18" customHeight="1">
      <c r="A33" s="315" t="s">
        <v>145</v>
      </c>
      <c r="B33" s="309" t="str">
        <f>ResultsProcessing!B11</f>
        <v>Yes</v>
      </c>
      <c r="C33" s="312">
        <f>IF(ResultsProcessing!C11="Select…. ","N/A",ResultsProcessing!C11)</f>
        <v>2</v>
      </c>
      <c r="D33" s="139" t="str">
        <f>ResultsProcessing!B51</f>
        <v>PR3.1</v>
      </c>
      <c r="E33" s="141" t="str">
        <f>IF(ResultsProcessing!D51="No","Not in scope",IF(ResultsProcessing!C51="Select…. ","Not Answered",IF(ResultsProcessing!C51&gt;=0,"Passed","Not Passed")))</f>
        <v>Passed</v>
      </c>
      <c r="F33" s="141" t="str">
        <f>IF(ResultsProcessing!D51="No","Not in scope",IF(ResultsProcessing!C51="Select…. ","Not Answered",IF(ResultsProcessing!C51&gt;=1,"Passed","Not Passed")))</f>
        <v>Passed</v>
      </c>
      <c r="G33" s="141" t="str">
        <f>IF(ResultsProcessing!D51="No","Not in scope",IF(ResultsProcessing!C51="Select…. ","Not Answered",IF(ResultsProcessing!C51&gt;=2,"Passed","Not Passed")))</f>
        <v>Passed</v>
      </c>
      <c r="H33" s="141" t="str">
        <f>IF(ResultsProcessing!D51="No","Not in scope",IF(ResultsProcessing!C51="Select…. ","Not Answered",IF(ResultsProcessing!C51&gt;=3,"Passed","Not Passed")))</f>
        <v>Passed</v>
      </c>
      <c r="I33" s="141"/>
      <c r="J33" s="19" t="str">
        <f>IF(ResultsProcessing!E51="Select…. ","No target set",IF(ResultsProcessing!$C51&gt;=ResultsProcessing!$E51,"Targets met","Targets not met"))</f>
        <v>Targets met</v>
      </c>
      <c r="K33" s="21"/>
      <c r="L33" s="21"/>
      <c r="M33" s="21"/>
    </row>
    <row r="34" spans="1:13" ht="18" customHeight="1">
      <c r="A34" s="316"/>
      <c r="B34" s="310"/>
      <c r="C34" s="313"/>
      <c r="D34" s="139" t="str">
        <f>ResultsProcessing!B52</f>
        <v>PR3.2</v>
      </c>
      <c r="E34" s="141" t="str">
        <f>IF(ResultsProcessing!D52="No","Not in scope",IF(ResultsProcessing!C52="Select…. ","Not Answered",IF(ResultsProcessing!C52&gt;=0,"Passed","Not Passed")))</f>
        <v>Passed</v>
      </c>
      <c r="F34" s="141" t="str">
        <f>IF(ResultsProcessing!D52="No","Not in scope",IF(ResultsProcessing!C52="Select…. ","Not Answered",IF(ResultsProcessing!C52&gt;=1,"Passed","Not Passed")))</f>
        <v>Passed</v>
      </c>
      <c r="G34" s="141" t="str">
        <f>IF(ResultsProcessing!D52="No","Not in scope",IF(ResultsProcessing!C52="Select…. ","Not Answered",IF(ResultsProcessing!C52&gt;=2,"Passed","Not Passed")))</f>
        <v>Passed</v>
      </c>
      <c r="H34" s="141" t="str">
        <f>IF(ResultsProcessing!D52="No","Not in scope",IF(ResultsProcessing!C52="Select…. ","Not Answered",IF(ResultsProcessing!C52&gt;=3,"Passed","Not Passed")))</f>
        <v>Passed</v>
      </c>
      <c r="I34" s="141"/>
      <c r="J34" s="19" t="str">
        <f>IF(ResultsProcessing!E52="Select…. ","No target set",IF(ResultsProcessing!$C52&gt;=ResultsProcessing!$E52,"Targets met","Targets not met"))</f>
        <v>Targets met</v>
      </c>
      <c r="K34" s="21"/>
      <c r="L34" s="21"/>
      <c r="M34" s="21"/>
    </row>
    <row r="35" spans="1:13" ht="18" customHeight="1">
      <c r="A35" s="317"/>
      <c r="B35" s="311"/>
      <c r="C35" s="314"/>
      <c r="D35" s="139" t="str">
        <f>ResultsProcessing!B53</f>
        <v>PR3.3</v>
      </c>
      <c r="E35" s="141" t="str">
        <f>IF(ResultsProcessing!D53="No","Not in scope",IF(ResultsProcessing!C53="Select…. ","Not Answered",IF(ResultsProcessing!C53&gt;=0,"Passed","Not Passed")))</f>
        <v>Passed</v>
      </c>
      <c r="F35" s="141" t="str">
        <f>IF(ResultsProcessing!D53="No","Not in scope",IF(ResultsProcessing!C53="Select…. ","Not Answered",IF(ResultsProcessing!C53&gt;=1,"Passed","Not Passed")))</f>
        <v>Passed</v>
      </c>
      <c r="G35" s="141" t="str">
        <f>IF(ResultsProcessing!D53="No","Not in scope",IF(ResultsProcessing!C53="Select…. ","Not Answered",IF(ResultsProcessing!C53&gt;=2,"Passed","Not Passed")))</f>
        <v>Passed</v>
      </c>
      <c r="H35" s="141" t="str">
        <f>IF(ResultsProcessing!D53="No","Not in scope",IF(ResultsProcessing!C53="Select…. ","Not Answered",IF(ResultsProcessing!C53&gt;=3,"Passed","Not Passed")))</f>
        <v>Passed</v>
      </c>
      <c r="I35" s="141"/>
      <c r="J35" s="19" t="str">
        <f>IF(ResultsProcessing!E53="Select…. ","No target set",IF(ResultsProcessing!$C53&gt;=ResultsProcessing!$E53,"Targets met","Targets not met"))</f>
        <v>Targets met</v>
      </c>
      <c r="K35" s="21"/>
      <c r="L35" s="21"/>
      <c r="M35" s="21"/>
    </row>
    <row r="36" spans="1:13" ht="18" customHeight="1">
      <c r="A36" s="306" t="s">
        <v>146</v>
      </c>
      <c r="B36" s="309" t="str">
        <f>ResultsProcessing!B12</f>
        <v>Yes</v>
      </c>
      <c r="C36" s="312">
        <f>IF(ResultsProcessing!C12="Select…. ","N/A",ResultsProcessing!C12)</f>
        <v>1</v>
      </c>
      <c r="D36" s="139" t="str">
        <f>ResultsProcessing!B54</f>
        <v>PR4.1</v>
      </c>
      <c r="E36" s="141" t="str">
        <f>IF(ResultsProcessing!D54="No","Not in scope",IF(ResultsProcessing!C54="Select…. ","Not Answered",IF(ResultsProcessing!C54&gt;=0,"Passed","Not Passed")))</f>
        <v>Passed</v>
      </c>
      <c r="F36" s="141" t="str">
        <f>IF(ResultsProcessing!D54="No","Not in scope",IF(ResultsProcessing!C54="Select…. ","Not Answered",IF(ResultsProcessing!C54&gt;=1,"Passed","Not Passed")))</f>
        <v>Passed</v>
      </c>
      <c r="G36" s="141" t="str">
        <f>IF(ResultsProcessing!D54="No","Not in scope",IF(ResultsProcessing!C54="Select…. ","Not Answered",IF(ResultsProcessing!C54&gt;=2,"Passed","Not Passed")))</f>
        <v>Passed</v>
      </c>
      <c r="H36" s="141" t="str">
        <f>IF(ResultsProcessing!D54="No","Not in scope",IF(ResultsProcessing!C54="Select…. ","Not Answered",IF(ResultsProcessing!C54&gt;=3,"Passed","Not Passed")))</f>
        <v>Passed</v>
      </c>
      <c r="I36" s="141"/>
      <c r="J36" s="19" t="str">
        <f>IF(ResultsProcessing!E54="Select…. ","No target set",IF(ResultsProcessing!$C54&gt;=ResultsProcessing!$E54,"Targets met","Targets not met"))</f>
        <v>Targets met</v>
      </c>
      <c r="K36" s="21"/>
      <c r="L36" s="21"/>
      <c r="M36" s="21"/>
    </row>
    <row r="37" spans="1:13" ht="18" customHeight="1">
      <c r="A37" s="307"/>
      <c r="B37" s="310"/>
      <c r="C37" s="313"/>
      <c r="D37" s="139" t="str">
        <f>ResultsProcessing!B55</f>
        <v>PR 4.2</v>
      </c>
      <c r="E37" s="141" t="str">
        <f>IF(ResultsProcessing!D55="No","Not in scope",IF(ResultsProcessing!C55="Select…. ","Not Answered",IF(ResultsProcessing!C55&gt;=0,"Passed","Not Passed")))</f>
        <v>Passed</v>
      </c>
      <c r="F37" s="141" t="str">
        <f>IF(ResultsProcessing!D55="No","Not in scope",IF(ResultsProcessing!C55="Select…. ","Not Answered",IF(ResultsProcessing!C55&gt;=1,"Passed","Not Passed")))</f>
        <v>Passed</v>
      </c>
      <c r="G37" s="141" t="str">
        <f>IF(ResultsProcessing!D55="No","Not in scope",IF(ResultsProcessing!C55="Select…. ","Not Answered",IF(ResultsProcessing!C55&gt;=2,"Passed","Not Passed")))</f>
        <v>Passed</v>
      </c>
      <c r="H37" s="141" t="str">
        <f>IF(ResultsProcessing!D55="No","Not in scope",IF(ResultsProcessing!C55="Select…. ","Not Answered",IF(ResultsProcessing!C55&gt;=3,"Passed","Not Passed")))</f>
        <v>Not Passed</v>
      </c>
      <c r="I37" s="141"/>
      <c r="J37" s="19" t="str">
        <f>IF(ResultsProcessing!E55="Select…. ","No target set",IF(ResultsProcessing!$C55&gt;=ResultsProcessing!$E55,"Targets met","Targets not met"))</f>
        <v>Targets met</v>
      </c>
      <c r="K37" s="21"/>
      <c r="L37" s="21"/>
      <c r="M37" s="21"/>
    </row>
    <row r="38" spans="1:13" ht="18" customHeight="1">
      <c r="A38" s="307"/>
      <c r="B38" s="310"/>
      <c r="C38" s="313"/>
      <c r="D38" s="139" t="str">
        <f>ResultsProcessing!B56</f>
        <v>PR 4.3</v>
      </c>
      <c r="E38" s="141" t="str">
        <f>IF(ResultsProcessing!D56="No","Not in scope",IF(ResultsProcessing!C56="Select…. ","Not Answered",IF(ResultsProcessing!C56&gt;=0,"Passed","Not Passed")))</f>
        <v>Passed</v>
      </c>
      <c r="F38" s="141" t="str">
        <f>IF(ResultsProcessing!D56="No","Not in scope",IF(ResultsProcessing!C56="Select…. ","Not Answered",IF(ResultsProcessing!C56&gt;=1,"Passed","Not Passed")))</f>
        <v>Passed</v>
      </c>
      <c r="G38" s="141" t="str">
        <f>IF(ResultsProcessing!D56="No","Not in scope",IF(ResultsProcessing!C56="Select…. ","Not Answered",IF(ResultsProcessing!C56&gt;=2,"Passed","Not Passed")))</f>
        <v>Not Passed</v>
      </c>
      <c r="H38" s="141" t="str">
        <f>IF(ResultsProcessing!D56="No","Not in scope",IF(ResultsProcessing!C56="Select…. ","Not Answered",IF(ResultsProcessing!C56&gt;=3,"Passed","Not Passed")))</f>
        <v>Not Passed</v>
      </c>
      <c r="I38" s="141"/>
      <c r="J38" s="19" t="str">
        <f>IF(ResultsProcessing!E56="Select…. ","No target set",IF(ResultsProcessing!$C56&gt;=ResultsProcessing!$E56,"Targets met","Targets not met"))</f>
        <v>Targets met</v>
      </c>
      <c r="K38" s="21"/>
      <c r="L38" s="21"/>
      <c r="M38" s="21"/>
    </row>
    <row r="39" spans="1:13" ht="18" customHeight="1">
      <c r="A39" s="308"/>
      <c r="B39" s="311"/>
      <c r="C39" s="314"/>
      <c r="D39" s="139" t="str">
        <f>ResultsProcessing!B57</f>
        <v>PR4.4</v>
      </c>
      <c r="E39" s="141" t="str">
        <f>IF(ResultsProcessing!D57="No","Not in scope",IF(ResultsProcessing!C57="Select…. ","Not Answered",IF(ResultsProcessing!C57&gt;=0,"Passed","Not Passed")))</f>
        <v>Passed</v>
      </c>
      <c r="F39" s="141" t="str">
        <f>IF(ResultsProcessing!D57="No","Not in scope",IF(ResultsProcessing!C57="Select…. ","Not Answered",IF(ResultsProcessing!C57&gt;=1,"Passed","Not Passed")))</f>
        <v>Passed</v>
      </c>
      <c r="G39" s="141" t="str">
        <f>IF(ResultsProcessing!D57="No","Not in scope",IF(ResultsProcessing!C57="Select…. ","Not Answered",IF(ResultsProcessing!C57&gt;=2,"Passed","Not Passed")))</f>
        <v>Passed</v>
      </c>
      <c r="H39" s="141" t="str">
        <f>IF(ResultsProcessing!D57="No","Not in scope",IF(ResultsProcessing!C57="Select…. ","Not Answered",IF(ResultsProcessing!C57&gt;=3,"Passed","Not Passed")))</f>
        <v>Passed</v>
      </c>
      <c r="I39" s="141"/>
      <c r="J39" s="19" t="str">
        <f>IF(ResultsProcessing!E57="Select…. ","No target set",IF(ResultsProcessing!$C57&gt;=ResultsProcessing!$E57,"Targets met","Targets not met"))</f>
        <v>Targets met</v>
      </c>
      <c r="K39" s="21"/>
      <c r="L39" s="21"/>
      <c r="M39" s="21"/>
    </row>
    <row r="40" spans="1:13" ht="18" customHeight="1">
      <c r="A40" s="306" t="s">
        <v>147</v>
      </c>
      <c r="B40" s="309" t="str">
        <f>ResultsProcessing!B13</f>
        <v>Yes</v>
      </c>
      <c r="C40" s="312">
        <f>IF(ResultsProcessing!C13="Select…. ","N/A",ResultsProcessing!C13)</f>
        <v>1</v>
      </c>
      <c r="D40" s="139" t="str">
        <f>ResultsProcessing!B58</f>
        <v>PR5.1</v>
      </c>
      <c r="E40" s="141" t="str">
        <f>IF(ResultsProcessing!D58="No","Not in scope",IF(ResultsProcessing!C58="Select…. ","Not Answered",IF(ResultsProcessing!C58&gt;=0,"Passed","Not Passed")))</f>
        <v>Passed</v>
      </c>
      <c r="F40" s="141" t="str">
        <f>IF(ResultsProcessing!D58="No","Not in scope",IF(ResultsProcessing!C58="Select…. ","Not Answered",IF(ResultsProcessing!C58&gt;=1,"Passed","Not Passed")))</f>
        <v>Passed</v>
      </c>
      <c r="G40" s="141" t="str">
        <f>IF(ResultsProcessing!D58="No","Not in scope",IF(ResultsProcessing!C58="Select…. ","Not Answered",IF(ResultsProcessing!C58&gt;=2,"Passed","Not Passed")))</f>
        <v>Passed</v>
      </c>
      <c r="H40" s="141" t="str">
        <f>IF(ResultsProcessing!D58="No","Not in scope",IF(ResultsProcessing!C58="Select…. ","Not Answered",IF(ResultsProcessing!C58&gt;=3,"Passed","Not Passed")))</f>
        <v>Passed</v>
      </c>
      <c r="I40" s="141"/>
      <c r="J40" s="19" t="str">
        <f>IF(ResultsProcessing!E58="Select…. ","No target set",IF(ResultsProcessing!$C58&gt;=ResultsProcessing!$E58,"Targets met","Targets not met"))</f>
        <v>Targets met</v>
      </c>
      <c r="K40" s="21"/>
      <c r="L40" s="21"/>
      <c r="M40" s="21"/>
    </row>
    <row r="41" spans="1:13" ht="18" customHeight="1">
      <c r="A41" s="307"/>
      <c r="B41" s="310"/>
      <c r="C41" s="313"/>
      <c r="D41" s="139" t="str">
        <f>ResultsProcessing!B59</f>
        <v>PR5.2</v>
      </c>
      <c r="E41" s="141" t="str">
        <f>IF(ResultsProcessing!D59="No","Not in scope",IF(ResultsProcessing!C59="Select…. ","Not Answered",IF(ResultsProcessing!C59&gt;=0,"Passed","Not Passed")))</f>
        <v>Passed</v>
      </c>
      <c r="F41" s="141" t="str">
        <f>IF(ResultsProcessing!D59="No","Not in scope",IF(ResultsProcessing!C59="Select…. ","Not Answered",IF(ResultsProcessing!C59&gt;=1,"Passed","Not Passed")))</f>
        <v>Passed</v>
      </c>
      <c r="G41" s="141" t="str">
        <f>IF(ResultsProcessing!D59="No","Not in scope",IF(ResultsProcessing!C59="Select…. ","Not Answered",IF(ResultsProcessing!C59&gt;=2,"Passed","Not Passed")))</f>
        <v>Not Passed</v>
      </c>
      <c r="H41" s="141" t="str">
        <f>IF(ResultsProcessing!D59="No","Not in scope",IF(ResultsProcessing!C59="Select…. ","Not Answered",IF(ResultsProcessing!C59&gt;=3,"Passed","Not Passed")))</f>
        <v>Not Passed</v>
      </c>
      <c r="I41" s="141"/>
      <c r="J41" s="19" t="str">
        <f>IF(ResultsProcessing!E59="Select…. ","No target set",IF(ResultsProcessing!$C59&gt;=ResultsProcessing!$E59,"Targets met","Targets not met"))</f>
        <v>Targets met</v>
      </c>
      <c r="K41" s="21"/>
      <c r="L41" s="21"/>
      <c r="M41" s="21"/>
    </row>
    <row r="42" spans="1:13" ht="18" customHeight="1">
      <c r="A42" s="307"/>
      <c r="B42" s="310"/>
      <c r="C42" s="313"/>
      <c r="D42" s="139" t="str">
        <f>ResultsProcessing!B60</f>
        <v>PR5.3</v>
      </c>
      <c r="E42" s="141" t="str">
        <f>IF(ResultsProcessing!D60="No","Not in scope",IF(ResultsProcessing!C60="Select…. ","Not Answered",IF(ResultsProcessing!C60&gt;=0,"Passed","Not Passed")))</f>
        <v>Passed</v>
      </c>
      <c r="F42" s="141" t="str">
        <f>IF(ResultsProcessing!D60="No","Not in scope",IF(ResultsProcessing!C60="Select…. ","Not Answered",IF(ResultsProcessing!C60&gt;=1,"Passed","Not Passed")))</f>
        <v>Passed</v>
      </c>
      <c r="G42" s="141" t="str">
        <f>IF(ResultsProcessing!D60="No","Not in scope",IF(ResultsProcessing!C60="Select…. ","Not Answered",IF(ResultsProcessing!C60&gt;=2,"Passed","Not Passed")))</f>
        <v>Passed</v>
      </c>
      <c r="H42" s="141" t="str">
        <f>IF(ResultsProcessing!D60="No","Not in scope",IF(ResultsProcessing!C60="Select…. ","Not Answered",IF(ResultsProcessing!C60&gt;=3,"Passed","Not Passed")))</f>
        <v>Passed</v>
      </c>
      <c r="I42" s="141"/>
      <c r="J42" s="19" t="str">
        <f>IF(ResultsProcessing!E60="Select…. ","No target set",IF(ResultsProcessing!$C60&gt;=ResultsProcessing!$E60,"Targets met","Targets not met"))</f>
        <v>Targets met</v>
      </c>
      <c r="K42" s="21"/>
      <c r="L42" s="21"/>
      <c r="M42" s="21"/>
    </row>
    <row r="43" spans="1:13" ht="18" customHeight="1">
      <c r="A43" s="308"/>
      <c r="B43" s="311"/>
      <c r="C43" s="314"/>
      <c r="D43" s="139" t="str">
        <f>ResultsProcessing!B61</f>
        <v>PR5.4</v>
      </c>
      <c r="E43" s="141" t="str">
        <f>IF(ResultsProcessing!D61="No","Not in scope",IF(ResultsProcessing!C61="Select…. ","Not Answered",IF(ResultsProcessing!C61&gt;=0,"Passed","Not Passed")))</f>
        <v>Passed</v>
      </c>
      <c r="F43" s="141" t="str">
        <f>IF(ResultsProcessing!D61="No","Not in scope",IF(ResultsProcessing!C61="Select…. ","Not Answered",IF(ResultsProcessing!C61&gt;=1,"Passed","Not Passed")))</f>
        <v>Passed</v>
      </c>
      <c r="G43" s="141" t="str">
        <f>IF(ResultsProcessing!D61="No","Not in scope",IF(ResultsProcessing!C61="Select…. ","Not Answered",IF(ResultsProcessing!C61&gt;=2,"Passed","Not Passed")))</f>
        <v>Passed</v>
      </c>
      <c r="H43" s="141" t="str">
        <f>IF(ResultsProcessing!D61="No","Not in scope",IF(ResultsProcessing!C61="Select…. ","Not Answered",IF(ResultsProcessing!C61&gt;=3,"Passed","Not Passed")))</f>
        <v>Passed</v>
      </c>
      <c r="I43" s="141"/>
      <c r="J43" s="19" t="str">
        <f>IF(ResultsProcessing!E61="Select…. ","No target set",IF(ResultsProcessing!$C61&gt;=ResultsProcessing!$E61,"Targets met","Targets not met"))</f>
        <v>Targets met</v>
      </c>
      <c r="K43" s="21"/>
      <c r="L43" s="21"/>
      <c r="M43" s="21"/>
    </row>
    <row r="44" spans="1:13" ht="18" customHeight="1">
      <c r="A44" s="306" t="s">
        <v>148</v>
      </c>
      <c r="B44" s="309" t="str">
        <f>ResultsProcessing!B14</f>
        <v>Yes</v>
      </c>
      <c r="C44" s="312">
        <f>IF(ResultsProcessing!C14="Select…. ","N/A",ResultsProcessing!C14)</f>
        <v>2</v>
      </c>
      <c r="D44" s="139" t="str">
        <f>ResultsProcessing!B62</f>
        <v>PR6.1</v>
      </c>
      <c r="E44" s="141" t="str">
        <f>IF(ResultsProcessing!D62="No","Not in scope",IF(ResultsProcessing!C62="Select…. ","Not Answered",IF(ResultsProcessing!C62&gt;=0,"Passed","Not Passed")))</f>
        <v>Passed</v>
      </c>
      <c r="F44" s="141" t="str">
        <f>IF(ResultsProcessing!D62="No","Not in scope",IF(ResultsProcessing!C62="Select…. ","Not Answered",IF(ResultsProcessing!C62&gt;=1,"Passed","Not Passed")))</f>
        <v>Passed</v>
      </c>
      <c r="G44" s="141" t="str">
        <f>IF(ResultsProcessing!D62="No","Not in scope",IF(ResultsProcessing!C62="Select…. ","Not Answered",IF(ResultsProcessing!C62&gt;=2,"Passed","Not Passed")))</f>
        <v>Passed</v>
      </c>
      <c r="H44" s="141" t="str">
        <f>IF(ResultsProcessing!D62="No","Not in scope",IF(ResultsProcessing!C62="Select…. ","Not Answered",IF(ResultsProcessing!C62&gt;=3,"Passed","Not Passed")))</f>
        <v>Passed</v>
      </c>
      <c r="I44" s="141"/>
      <c r="J44" s="19" t="str">
        <f>IF(ResultsProcessing!E62="Select…. ","No target set",IF(ResultsProcessing!$C62&gt;=ResultsProcessing!$E62,"Targets met","Targets not met"))</f>
        <v>Targets met</v>
      </c>
      <c r="K44" s="21"/>
      <c r="L44" s="21"/>
      <c r="M44" s="21"/>
    </row>
    <row r="45" spans="1:13" ht="18" customHeight="1">
      <c r="A45" s="307"/>
      <c r="B45" s="310"/>
      <c r="C45" s="313"/>
      <c r="D45" s="139" t="str">
        <f>ResultsProcessing!B63</f>
        <v>PR6.2</v>
      </c>
      <c r="E45" s="141" t="str">
        <f>IF(ResultsProcessing!D63="No","Not in scope",IF(ResultsProcessing!C63="Select…. ","Not Answered",IF(ResultsProcessing!C63&gt;=0,"Passed","Not Passed")))</f>
        <v>Passed</v>
      </c>
      <c r="F45" s="141" t="str">
        <f>IF(ResultsProcessing!D63="No","Not in scope",IF(ResultsProcessing!C63="Select…. ","Not Answered",IF(ResultsProcessing!C63&gt;=1,"Passed","Not Passed")))</f>
        <v>Passed</v>
      </c>
      <c r="G45" s="141" t="str">
        <f>IF(ResultsProcessing!D63="No","Not in scope",IF(ResultsProcessing!C63="Select…. ","Not Answered",IF(ResultsProcessing!C63&gt;=2,"Passed","Not Passed")))</f>
        <v>Passed</v>
      </c>
      <c r="H45" s="141" t="str">
        <f>IF(ResultsProcessing!D63="No","Not in scope",IF(ResultsProcessing!C63="Select…. ","Not Answered",IF(ResultsProcessing!C63&gt;=3,"Passed","Not Passed")))</f>
        <v>Passed</v>
      </c>
      <c r="I45" s="141"/>
      <c r="J45" s="19" t="str">
        <f>IF(ResultsProcessing!E63="Select…. ","No target set",IF(ResultsProcessing!$C63&gt;=ResultsProcessing!$E63,"Targets met","Targets not met"))</f>
        <v>Targets met</v>
      </c>
      <c r="K45" s="21"/>
      <c r="L45" s="21"/>
      <c r="M45" s="21"/>
    </row>
    <row r="46" spans="1:13" ht="18" customHeight="1">
      <c r="A46" s="307"/>
      <c r="B46" s="310"/>
      <c r="C46" s="313"/>
      <c r="D46" s="139" t="str">
        <f>ResultsProcessing!B64</f>
        <v>PR6.3</v>
      </c>
      <c r="E46" s="141" t="str">
        <f>IF(ResultsProcessing!D64="No","Not in scope",IF(ResultsProcessing!C64="Select…. ","Not Answered",IF(ResultsProcessing!C64&gt;=0,"Passed","Not Passed")))</f>
        <v>Passed</v>
      </c>
      <c r="F46" s="141" t="str">
        <f>IF(ResultsProcessing!D64="No","Not in scope",IF(ResultsProcessing!C64="Select…. ","Not Answered",IF(ResultsProcessing!C64&gt;=1,"Passed","Not Passed")))</f>
        <v>Passed</v>
      </c>
      <c r="G46" s="141" t="str">
        <f>IF(ResultsProcessing!D64="No","Not in scope",IF(ResultsProcessing!C64="Select…. ","Not Answered",IF(ResultsProcessing!C64&gt;=2,"Passed","Not Passed")))</f>
        <v>Passed</v>
      </c>
      <c r="H46" s="141" t="str">
        <f>IF(ResultsProcessing!D64="No","Not in scope",IF(ResultsProcessing!C64="Select…. ","Not Answered",IF(ResultsProcessing!C64&gt;=3,"Passed","Not Passed")))</f>
        <v>Not Passed</v>
      </c>
      <c r="I46" s="141"/>
      <c r="J46" s="19" t="str">
        <f>IF(ResultsProcessing!E64="Select…. ","No target set",IF(ResultsProcessing!$C64&gt;=ResultsProcessing!$E64,"Targets met","Targets not met"))</f>
        <v>Targets met</v>
      </c>
      <c r="K46" s="21"/>
      <c r="L46" s="21"/>
      <c r="M46" s="21"/>
    </row>
    <row r="47" spans="1:13" ht="18" customHeight="1">
      <c r="A47" s="307"/>
      <c r="B47" s="310"/>
      <c r="C47" s="313"/>
      <c r="D47" s="139" t="str">
        <f>ResultsProcessing!B65</f>
        <v>PR6.4</v>
      </c>
      <c r="E47" s="141" t="str">
        <f>IF(ResultsProcessing!D65="No","Not in scope",IF(ResultsProcessing!C65="Select…. ","Not Answered",IF(ResultsProcessing!C65&gt;=0,"Passed","Not Passed")))</f>
        <v>Passed</v>
      </c>
      <c r="F47" s="141" t="str">
        <f>IF(ResultsProcessing!D65="No","Not in scope",IF(ResultsProcessing!C65="Select…. ","Not Answered",IF(ResultsProcessing!C65&gt;=1,"Passed","Not Passed")))</f>
        <v>Passed</v>
      </c>
      <c r="G47" s="141" t="str">
        <f>IF(ResultsProcessing!D65="No","Not in scope",IF(ResultsProcessing!C65="Select…. ","Not Answered",IF(ResultsProcessing!C65&gt;=2,"Passed","Not Passed")))</f>
        <v>Passed</v>
      </c>
      <c r="H47" s="141" t="str">
        <f>IF(ResultsProcessing!D65="No","Not in scope",IF(ResultsProcessing!C65="Select…. ","Not Answered",IF(ResultsProcessing!C65&gt;=3,"Passed","Not Passed")))</f>
        <v>Passed</v>
      </c>
      <c r="I47" s="141"/>
      <c r="J47" s="19" t="str">
        <f>IF(ResultsProcessing!E65="Select…. ","No target set",IF(ResultsProcessing!$C65&gt;=ResultsProcessing!$E65,"Targets met","Targets not met"))</f>
        <v>Targets met</v>
      </c>
      <c r="K47" s="21"/>
      <c r="L47" s="21"/>
      <c r="M47" s="21"/>
    </row>
    <row r="48" spans="1:13" ht="18" customHeight="1">
      <c r="A48" s="308"/>
      <c r="B48" s="311"/>
      <c r="C48" s="314"/>
      <c r="D48" s="139" t="str">
        <f>ResultsProcessing!B66</f>
        <v>PR6.5</v>
      </c>
      <c r="E48" s="141" t="str">
        <f>IF(ResultsProcessing!D66="No","Not in scope",IF(ResultsProcessing!C66="Select…. ","Not Answered",IF(ResultsProcessing!C66&gt;=0,"Passed","Not Passed")))</f>
        <v>Passed</v>
      </c>
      <c r="F48" s="141" t="str">
        <f>IF(ResultsProcessing!D66="No","Not in scope",IF(ResultsProcessing!C66="Select…. ","Not Answered",IF(ResultsProcessing!C66&gt;=1,"Passed","Not Passed")))</f>
        <v>Passed</v>
      </c>
      <c r="G48" s="141" t="str">
        <f>IF(ResultsProcessing!D66="No","Not in scope",IF(ResultsProcessing!C66="Select…. ","Not Answered",IF(ResultsProcessing!C66&gt;=2,"Passed","Not Passed")))</f>
        <v>Passed</v>
      </c>
      <c r="H48" s="141" t="str">
        <f>IF(ResultsProcessing!D66="No","Not in scope",IF(ResultsProcessing!C66="Select…. ","Not Answered",IF(ResultsProcessing!C66&gt;=3,"Passed","Not Passed")))</f>
        <v>Passed</v>
      </c>
      <c r="I48" s="141"/>
      <c r="J48" s="19" t="str">
        <f>IF(ResultsProcessing!E66="Select…. ","No target set",IF(ResultsProcessing!$C66&gt;=ResultsProcessing!$E66,"Targets met","Targets not met"))</f>
        <v>Targets met</v>
      </c>
      <c r="K48" s="21"/>
      <c r="L48" s="21"/>
      <c r="M48" s="21"/>
    </row>
    <row r="49" spans="1:13" ht="18" customHeight="1">
      <c r="A49" s="306" t="s">
        <v>149</v>
      </c>
      <c r="B49" s="309" t="str">
        <f>ResultsProcessing!B15</f>
        <v>Yes</v>
      </c>
      <c r="C49" s="312">
        <f>IF(ResultsProcessing!C15="Select…. ","N/A",ResultsProcessing!C15)</f>
        <v>2</v>
      </c>
      <c r="D49" s="139" t="str">
        <f>ResultsProcessing!B67</f>
        <v>PR7.1</v>
      </c>
      <c r="E49" s="141" t="str">
        <f>IF(ResultsProcessing!D67="No","Not in scope",IF(ResultsProcessing!C67="Select…. ","Not Answered",IF(ResultsProcessing!C67&gt;=0,"Passed","Not Passed")))</f>
        <v>Passed</v>
      </c>
      <c r="F49" s="141" t="str">
        <f>IF(ResultsProcessing!D67="No","Not in scope",IF(ResultsProcessing!C67="Select…. ","Not Answered",IF(ResultsProcessing!C67&gt;=1,"Passed","Not Passed")))</f>
        <v>Passed</v>
      </c>
      <c r="G49" s="141" t="str">
        <f>IF(ResultsProcessing!D67="No","Not in scope",IF(ResultsProcessing!C67="Select…. ","Not Answered",IF(ResultsProcessing!C67&gt;=2,"Passed","Not Passed")))</f>
        <v>Passed</v>
      </c>
      <c r="H49" s="141" t="str">
        <f>IF(ResultsProcessing!D67="No","Not in scope",IF(ResultsProcessing!C67="Select…. ","Not Answered",IF(ResultsProcessing!C67&gt;=3,"Passed","Not Passed")))</f>
        <v>Passed</v>
      </c>
      <c r="I49" s="141"/>
      <c r="J49" s="19" t="str">
        <f>IF(ResultsProcessing!E67="Select…. ","No target set",IF(ResultsProcessing!$C67&gt;=ResultsProcessing!$E67,"Targets met","Targets not met"))</f>
        <v>Targets met</v>
      </c>
      <c r="K49" s="21"/>
      <c r="L49" s="21"/>
      <c r="M49" s="21"/>
    </row>
    <row r="50" spans="1:13" ht="18" customHeight="1">
      <c r="A50" s="307"/>
      <c r="B50" s="310"/>
      <c r="C50" s="313"/>
      <c r="D50" s="139" t="str">
        <f>ResultsProcessing!B68</f>
        <v>PR7.2</v>
      </c>
      <c r="E50" s="141" t="str">
        <f>IF(ResultsProcessing!D68="No","Not in scope",IF(ResultsProcessing!C68="Select…. ","Not Answered",IF(ResultsProcessing!C68&gt;=0,"Passed","Not Passed")))</f>
        <v>Passed</v>
      </c>
      <c r="F50" s="141" t="str">
        <f>IF(ResultsProcessing!D68="No","Not in scope",IF(ResultsProcessing!C68="Select…. ","Not Answered",IF(ResultsProcessing!C68&gt;=1,"Passed","Not Passed")))</f>
        <v>Passed</v>
      </c>
      <c r="G50" s="141" t="str">
        <f>IF(ResultsProcessing!D68="No","Not in scope",IF(ResultsProcessing!C68="Select…. ","Not Answered",IF(ResultsProcessing!C68&gt;=2,"Passed","Not Passed")))</f>
        <v>Passed</v>
      </c>
      <c r="H50" s="141" t="str">
        <f>IF(ResultsProcessing!D68="No","Not in scope",IF(ResultsProcessing!C68="Select…. ","Not Answered",IF(ResultsProcessing!C68&gt;=3,"Passed","Not Passed")))</f>
        <v>Passed</v>
      </c>
      <c r="I50" s="141"/>
      <c r="J50" s="19" t="str">
        <f>IF(ResultsProcessing!E68="Select…. ","No target set",IF(ResultsProcessing!$C68&gt;=ResultsProcessing!$E68,"Targets met","Targets not met"))</f>
        <v>Targets met</v>
      </c>
      <c r="K50" s="21"/>
      <c r="L50" s="21"/>
      <c r="M50" s="21"/>
    </row>
    <row r="51" spans="1:13" ht="18" customHeight="1">
      <c r="A51" s="307"/>
      <c r="B51" s="310"/>
      <c r="C51" s="313"/>
      <c r="D51" s="139" t="str">
        <f>ResultsProcessing!B69</f>
        <v>PR7.3</v>
      </c>
      <c r="E51" s="141" t="str">
        <f>IF(ResultsProcessing!D69="No","Not in scope",IF(ResultsProcessing!C69="Select…. ","Not Answered",IF(ResultsProcessing!C69&gt;=0,"Passed","Not Passed")))</f>
        <v>Passed</v>
      </c>
      <c r="F51" s="141" t="str">
        <f>IF(ResultsProcessing!D69="No","Not in scope",IF(ResultsProcessing!C69="Select…. ","Not Answered",IF(ResultsProcessing!C69&gt;=1,"Passed","Not Passed")))</f>
        <v>Passed</v>
      </c>
      <c r="G51" s="141" t="str">
        <f>IF(ResultsProcessing!D69="No","Not in scope",IF(ResultsProcessing!C69="Select…. ","Not Answered",IF(ResultsProcessing!C69&gt;=2,"Passed","Not Passed")))</f>
        <v>Passed</v>
      </c>
      <c r="H51" s="141" t="str">
        <f>IF(ResultsProcessing!D69="No","Not in scope",IF(ResultsProcessing!C69="Select…. ","Not Answered",IF(ResultsProcessing!C69&gt;=3,"Passed","Not Passed")))</f>
        <v>Passed</v>
      </c>
      <c r="I51" s="141"/>
      <c r="J51" s="19" t="str">
        <f>IF(ResultsProcessing!E69="Select…. ","No target set",IF(ResultsProcessing!$C69&gt;=ResultsProcessing!$E69,"Targets met","Targets not met"))</f>
        <v>Targets met</v>
      </c>
      <c r="K51" s="21"/>
      <c r="L51" s="21"/>
      <c r="M51" s="21"/>
    </row>
    <row r="52" spans="1:13" ht="18" customHeight="1">
      <c r="A52" s="307"/>
      <c r="B52" s="310"/>
      <c r="C52" s="313"/>
      <c r="D52" s="139" t="str">
        <f>ResultsProcessing!B70</f>
        <v>PR7.4</v>
      </c>
      <c r="E52" s="141" t="str">
        <f>IF(ResultsProcessing!D70="No","Not in scope",IF(ResultsProcessing!C70="Select…. ","Not Answered",IF(ResultsProcessing!C70&gt;=0,"Passed","Not Passed")))</f>
        <v>Passed</v>
      </c>
      <c r="F52" s="141" t="str">
        <f>IF(ResultsProcessing!D70="No","Not in scope",IF(ResultsProcessing!C70="Select…. ","Not Answered",IF(ResultsProcessing!C70&gt;=1,"Passed","Not Passed")))</f>
        <v>Passed</v>
      </c>
      <c r="G52" s="141" t="str">
        <f>IF(ResultsProcessing!D70="No","Not in scope",IF(ResultsProcessing!C70="Select…. ","Not Answered",IF(ResultsProcessing!C70&gt;=2,"Passed","Not Passed")))</f>
        <v>Passed</v>
      </c>
      <c r="H52" s="141" t="str">
        <f>IF(ResultsProcessing!D70="No","Not in scope",IF(ResultsProcessing!C70="Select…. ","Not Answered",IF(ResultsProcessing!C70&gt;=3,"Passed","Not Passed")))</f>
        <v>Passed</v>
      </c>
      <c r="I52" s="141"/>
      <c r="J52" s="19" t="str">
        <f>IF(ResultsProcessing!E70="Select…. ","No target set",IF(ResultsProcessing!$C70&gt;=ResultsProcessing!$E70,"Targets met","Targets not met"))</f>
        <v>Targets met</v>
      </c>
      <c r="K52" s="21"/>
      <c r="L52" s="21"/>
      <c r="M52" s="21"/>
    </row>
    <row r="53" spans="1:13" ht="18" customHeight="1">
      <c r="A53" s="307"/>
      <c r="B53" s="310"/>
      <c r="C53" s="313"/>
      <c r="D53" s="139" t="str">
        <f>ResultsProcessing!B71</f>
        <v>PR7.5</v>
      </c>
      <c r="E53" s="141" t="str">
        <f>IF(ResultsProcessing!D71="No","Not in scope",IF(ResultsProcessing!C71="Select…. ","Not Answered",IF(ResultsProcessing!C71&gt;=0,"Passed","Not Passed")))</f>
        <v>Passed</v>
      </c>
      <c r="F53" s="141" t="str">
        <f>IF(ResultsProcessing!D71="No","Not in scope",IF(ResultsProcessing!C71="Select…. ","Not Answered",IF(ResultsProcessing!C71&gt;=1,"Passed","Not Passed")))</f>
        <v>Passed</v>
      </c>
      <c r="G53" s="141" t="str">
        <f>IF(ResultsProcessing!D71="No","Not in scope",IF(ResultsProcessing!C71="Select…. ","Not Answered",IF(ResultsProcessing!C71&gt;=2,"Passed","Not Passed")))</f>
        <v>Passed</v>
      </c>
      <c r="H53" s="141" t="str">
        <f>IF(ResultsProcessing!D71="No","Not in scope",IF(ResultsProcessing!C71="Select…. ","Not Answered",IF(ResultsProcessing!C71&gt;=3,"Passed","Not Passed")))</f>
        <v>Not Passed</v>
      </c>
      <c r="I53" s="141"/>
      <c r="J53" s="19" t="str">
        <f>IF(ResultsProcessing!E71="Select…. ","No target set",IF(ResultsProcessing!$C71&gt;=ResultsProcessing!$E71,"Targets met","Targets not met"))</f>
        <v>Targets met</v>
      </c>
      <c r="K53" s="21"/>
      <c r="L53" s="21"/>
      <c r="M53" s="21"/>
    </row>
    <row r="54" spans="1:13" ht="18" customHeight="1">
      <c r="A54" s="308"/>
      <c r="B54" s="311"/>
      <c r="C54" s="314"/>
      <c r="D54" s="139" t="str">
        <f>ResultsProcessing!B72</f>
        <v>PR7.6</v>
      </c>
      <c r="E54" s="141" t="str">
        <f>IF(ResultsProcessing!D72="No","Not in scope",IF(ResultsProcessing!C72="Select…. ","Not Answered",IF(ResultsProcessing!C72&gt;=0,"Passed","Not Passed")))</f>
        <v>Passed</v>
      </c>
      <c r="F54" s="141" t="str">
        <f>IF(ResultsProcessing!D72="No","Not in scope",IF(ResultsProcessing!C72="Select…. ","Not Answered",IF(ResultsProcessing!C72&gt;=1,"Passed","Not Passed")))</f>
        <v>Passed</v>
      </c>
      <c r="G54" s="141" t="str">
        <f>IF(ResultsProcessing!D72="No","Not in scope",IF(ResultsProcessing!C72="Select…. ","Not Answered",IF(ResultsProcessing!C72&gt;=2,"Passed","Not Passed")))</f>
        <v>Passed</v>
      </c>
      <c r="H54" s="141" t="str">
        <f>IF(ResultsProcessing!D72="No","Not in scope",IF(ResultsProcessing!C72="Select…. ","Not Answered",IF(ResultsProcessing!C72&gt;=3,"Passed","Not Passed")))</f>
        <v>Passed</v>
      </c>
      <c r="I54" s="141"/>
      <c r="J54" s="19" t="str">
        <f>IF(ResultsProcessing!E72="Select…. ","No target set",IF(ResultsProcessing!$C72&gt;=ResultsProcessing!$E72,"Targets met","Targets not met"))</f>
        <v>Targets met</v>
      </c>
      <c r="K54" s="21"/>
      <c r="L54" s="21"/>
      <c r="M54" s="21"/>
    </row>
    <row r="55" spans="1:13" ht="18" customHeight="1">
      <c r="A55" s="306" t="s">
        <v>150</v>
      </c>
      <c r="B55" s="309" t="str">
        <f>ResultsProcessing!B16</f>
        <v>Yes</v>
      </c>
      <c r="C55" s="312">
        <f>IF(ResultsProcessing!C16="Select…. ","N/A",ResultsProcessing!C16)</f>
        <v>1</v>
      </c>
      <c r="D55" s="139" t="str">
        <f>ResultsProcessing!B73</f>
        <v>PR8.1</v>
      </c>
      <c r="E55" s="141" t="str">
        <f>IF(ResultsProcessing!D73="No","Not in scope",IF(ResultsProcessing!C73="Select…. ","Not Answered",IF(ResultsProcessing!C73&gt;=0,"Passed","Not Passed")))</f>
        <v>Passed</v>
      </c>
      <c r="F55" s="141" t="str">
        <f>IF(ResultsProcessing!D73="No","Not in scope",IF(ResultsProcessing!C73="Select…. ","Not Answered",IF(ResultsProcessing!C73&gt;=1,"Passed","Not Passed")))</f>
        <v>Passed</v>
      </c>
      <c r="G55" s="141" t="str">
        <f>IF(ResultsProcessing!D73="No","Not in scope",IF(ResultsProcessing!C73="Select…. ","Not Answered",IF(ResultsProcessing!C73&gt;=2,"Passed","Not Passed")))</f>
        <v>Passed</v>
      </c>
      <c r="H55" s="141" t="str">
        <f>IF(ResultsProcessing!D73="No","Not in scope",IF(ResultsProcessing!C73="Select…. ","Not Answered",IF(ResultsProcessing!C73&gt;=3,"Passed","Not Passed")))</f>
        <v>Passed</v>
      </c>
      <c r="I55" s="141"/>
      <c r="J55" s="19" t="str">
        <f>IF(ResultsProcessing!E73="Select…. ","No target set",IF(ResultsProcessing!$C73&gt;=ResultsProcessing!$E73,"Targets met","Targets not met"))</f>
        <v>Targets met</v>
      </c>
      <c r="K55" s="21"/>
      <c r="L55" s="21"/>
      <c r="M55" s="21"/>
    </row>
    <row r="56" spans="1:13" ht="18" customHeight="1">
      <c r="A56" s="307"/>
      <c r="B56" s="310"/>
      <c r="C56" s="313"/>
      <c r="D56" s="139" t="str">
        <f>ResultsProcessing!B74</f>
        <v>PR8.2</v>
      </c>
      <c r="E56" s="141" t="str">
        <f>IF(ResultsProcessing!D74="No","Not in scope",IF(ResultsProcessing!C74="Select…. ","Not Answered",IF(ResultsProcessing!C74&gt;=0,"Passed","Not Passed")))</f>
        <v>Passed</v>
      </c>
      <c r="F56" s="141" t="str">
        <f>IF(ResultsProcessing!D74="No","Not in scope",IF(ResultsProcessing!C74="Select…. ","Not Answered",IF(ResultsProcessing!C74&gt;=1,"Passed","Not Passed")))</f>
        <v>Passed</v>
      </c>
      <c r="G56" s="141" t="str">
        <f>IF(ResultsProcessing!D74="No","Not in scope",IF(ResultsProcessing!C74="Select…. ","Not Answered",IF(ResultsProcessing!C74&gt;=2,"Passed","Not Passed")))</f>
        <v>Passed</v>
      </c>
      <c r="H56" s="141" t="str">
        <f>IF(ResultsProcessing!D74="No","Not in scope",IF(ResultsProcessing!C74="Select…. ","Not Answered",IF(ResultsProcessing!C74&gt;=3,"Passed","Not Passed")))</f>
        <v>Passed</v>
      </c>
      <c r="I56" s="141"/>
      <c r="J56" s="19" t="str">
        <f>IF(ResultsProcessing!E74="Select…. ","No target set",IF(ResultsProcessing!$C74&gt;=ResultsProcessing!$E74,"Targets met","Targets not met"))</f>
        <v>Targets met</v>
      </c>
      <c r="K56" s="21"/>
      <c r="L56" s="21"/>
      <c r="M56" s="21"/>
    </row>
    <row r="57" spans="1:13" ht="18" customHeight="1">
      <c r="A57" s="307"/>
      <c r="B57" s="310"/>
      <c r="C57" s="313"/>
      <c r="D57" s="139" t="str">
        <f>ResultsProcessing!B75</f>
        <v>PR8.3</v>
      </c>
      <c r="E57" s="141" t="str">
        <f>IF(ResultsProcessing!D75="No","Not in scope",IF(ResultsProcessing!C75="Select…. ","Not Answered",IF(ResultsProcessing!C75&gt;=0,"Passed","Not Passed")))</f>
        <v>Passed</v>
      </c>
      <c r="F57" s="141" t="str">
        <f>IF(ResultsProcessing!D75="No","Not in scope",IF(ResultsProcessing!C75="Select…. ","Not Answered",IF(ResultsProcessing!C75&gt;=1,"Passed","Not Passed")))</f>
        <v>Passed</v>
      </c>
      <c r="G57" s="141" t="str">
        <f>IF(ResultsProcessing!D75="No","Not in scope",IF(ResultsProcessing!C75="Select…. ","Not Answered",IF(ResultsProcessing!C75&gt;=2,"Passed","Not Passed")))</f>
        <v>Passed</v>
      </c>
      <c r="H57" s="141" t="str">
        <f>IF(ResultsProcessing!D75="No","Not in scope",IF(ResultsProcessing!C75="Select…. ","Not Answered",IF(ResultsProcessing!C75&gt;=3,"Passed","Not Passed")))</f>
        <v>Passed</v>
      </c>
      <c r="I57" s="141"/>
      <c r="J57" s="19" t="str">
        <f>IF(ResultsProcessing!E75="Select…. ","No target set",IF(ResultsProcessing!$C75&gt;=ResultsProcessing!$E75,"Targets met","Targets not met"))</f>
        <v>Targets met</v>
      </c>
      <c r="K57" s="21"/>
      <c r="L57" s="21"/>
      <c r="M57" s="21"/>
    </row>
    <row r="58" spans="1:13" ht="18" customHeight="1">
      <c r="A58" s="308"/>
      <c r="B58" s="311"/>
      <c r="C58" s="314"/>
      <c r="D58" s="139" t="str">
        <f>ResultsProcessing!B76</f>
        <v>PR8.4</v>
      </c>
      <c r="E58" s="141" t="str">
        <f>IF(ResultsProcessing!D76="No","Not in scope",IF(ResultsProcessing!C76="Select…. ","Not Answered",IF(ResultsProcessing!C76&gt;=0,"Passed","Not Passed")))</f>
        <v>Passed</v>
      </c>
      <c r="F58" s="141" t="str">
        <f>IF(ResultsProcessing!D76="No","Not in scope",IF(ResultsProcessing!C76="Select…. ","Not Answered",IF(ResultsProcessing!C76&gt;=1,"Passed","Not Passed")))</f>
        <v>Passed</v>
      </c>
      <c r="G58" s="141" t="str">
        <f>IF(ResultsProcessing!D76="No","Not in scope",IF(ResultsProcessing!C76="Select…. ","Not Answered",IF(ResultsProcessing!C76&gt;=2,"Passed","Not Passed")))</f>
        <v>Passed</v>
      </c>
      <c r="H58" s="141" t="str">
        <f>IF(ResultsProcessing!D76="No","Not in scope",IF(ResultsProcessing!C76="Select…. ","Not Answered",IF(ResultsProcessing!C76&gt;=3,"Passed","Not Passed")))</f>
        <v>Passed</v>
      </c>
      <c r="I58" s="141"/>
      <c r="J58" s="19" t="str">
        <f>IF(ResultsProcessing!E76="Select…. ","No target set",IF(ResultsProcessing!$C76&gt;=ResultsProcessing!$E76,"Targets met","Targets not met"))</f>
        <v>Targets met</v>
      </c>
      <c r="K58" s="21"/>
      <c r="L58" s="21"/>
      <c r="M58" s="21"/>
    </row>
    <row r="59" spans="1:13" ht="18" customHeight="1">
      <c r="A59" s="306" t="s">
        <v>151</v>
      </c>
      <c r="B59" s="309" t="str">
        <f>ResultsProcessing!B17</f>
        <v>Yes</v>
      </c>
      <c r="C59" s="312">
        <f>IF(ResultsProcessing!C17="Select…. ","N/A",ResultsProcessing!C17)</f>
        <v>3</v>
      </c>
      <c r="D59" s="139" t="str">
        <f>ResultsProcessing!B77</f>
        <v>PR9.1</v>
      </c>
      <c r="E59" s="141" t="str">
        <f>IF(ResultsProcessing!D77="No","Not in scope",IF(ResultsProcessing!C77="Select…. ","Not Answered",IF(ResultsProcessing!C77&gt;=0,"Passed","Not Passed")))</f>
        <v>Passed</v>
      </c>
      <c r="F59" s="141" t="str">
        <f>IF(ResultsProcessing!D77="No","Not in scope",IF(ResultsProcessing!C77="Select…. ","Not Answered",IF(ResultsProcessing!C77&gt;=1,"Passed","Not Passed")))</f>
        <v>Passed</v>
      </c>
      <c r="G59" s="141" t="str">
        <f>IF(ResultsProcessing!D77="No","Not in scope",IF(ResultsProcessing!C77="Select…. ","Not Answered",IF(ResultsProcessing!C77&gt;=2,"Passed","Not Passed")))</f>
        <v>Passed</v>
      </c>
      <c r="H59" s="141" t="str">
        <f>IF(ResultsProcessing!D77="No","Not in scope",IF(ResultsProcessing!C77="Select…. ","Not Answered",IF(ResultsProcessing!C77&gt;=3,"Passed","Not Passed")))</f>
        <v>Passed</v>
      </c>
      <c r="I59" s="141"/>
      <c r="J59" s="19" t="str">
        <f>IF(ResultsProcessing!E77="Select…. ","No target set",IF(ResultsProcessing!$C77&gt;=ResultsProcessing!$E77,"Targets met","Targets not met"))</f>
        <v>Targets met</v>
      </c>
      <c r="K59" s="21"/>
      <c r="L59" s="21"/>
      <c r="M59" s="21"/>
    </row>
    <row r="60" spans="1:13" ht="18" customHeight="1">
      <c r="A60" s="307"/>
      <c r="B60" s="310"/>
      <c r="C60" s="313"/>
      <c r="D60" s="139" t="str">
        <f>ResultsProcessing!B78</f>
        <v>PR9.2</v>
      </c>
      <c r="E60" s="141" t="str">
        <f>IF(ResultsProcessing!D78="No","Not in scope",IF(ResultsProcessing!C78="Select…. ","Not Answered",IF(ResultsProcessing!C78&gt;=0,"Passed","Not Passed")))</f>
        <v>Passed</v>
      </c>
      <c r="F60" s="141" t="str">
        <f>IF(ResultsProcessing!D78="No","Not in scope",IF(ResultsProcessing!C78="Select…. ","Not Answered",IF(ResultsProcessing!C78&gt;=1,"Passed","Not Passed")))</f>
        <v>Passed</v>
      </c>
      <c r="G60" s="141" t="str">
        <f>IF(ResultsProcessing!D78="No","Not in scope",IF(ResultsProcessing!C78="Select…. ","Not Answered",IF(ResultsProcessing!C78&gt;=2,"Passed","Not Passed")))</f>
        <v>Passed</v>
      </c>
      <c r="H60" s="141" t="str">
        <f>IF(ResultsProcessing!D78="No","Not in scope",IF(ResultsProcessing!C78="Select…. ","Not Answered",IF(ResultsProcessing!C78&gt;=3,"Passed","Not Passed")))</f>
        <v>Passed</v>
      </c>
      <c r="I60" s="141"/>
      <c r="J60" s="19" t="str">
        <f>IF(ResultsProcessing!E78="Select…. ","No target set",IF(ResultsProcessing!$C78&gt;=ResultsProcessing!$E78,"Targets met","Targets not met"))</f>
        <v>Targets met</v>
      </c>
      <c r="K60" s="21"/>
      <c r="L60" s="21"/>
      <c r="M60" s="21"/>
    </row>
    <row r="61" spans="1:13" ht="18" customHeight="1">
      <c r="A61" s="307"/>
      <c r="B61" s="310"/>
      <c r="C61" s="313"/>
      <c r="D61" s="139" t="str">
        <f>ResultsProcessing!B79</f>
        <v>PR9.3</v>
      </c>
      <c r="E61" s="141" t="str">
        <f>IF(ResultsProcessing!D79="No","Not in scope",IF(ResultsProcessing!C79="Select…. ","Not Answered",IF(ResultsProcessing!C79&gt;=0,"Passed","Not Passed")))</f>
        <v>Passed</v>
      </c>
      <c r="F61" s="141" t="str">
        <f>IF(ResultsProcessing!D79="No","Not in scope",IF(ResultsProcessing!C79="Select…. ","Not Answered",IF(ResultsProcessing!C79&gt;=1,"Passed","Not Passed")))</f>
        <v>Passed</v>
      </c>
      <c r="G61" s="141" t="str">
        <f>IF(ResultsProcessing!D79="No","Not in scope",IF(ResultsProcessing!C79="Select…. ","Not Answered",IF(ResultsProcessing!C79&gt;=2,"Passed","Not Passed")))</f>
        <v>Passed</v>
      </c>
      <c r="H61" s="141" t="str">
        <f>IF(ResultsProcessing!D79="No","Not in scope",IF(ResultsProcessing!C79="Select…. ","Not Answered",IF(ResultsProcessing!C79&gt;=3,"Passed","Not Passed")))</f>
        <v>Passed</v>
      </c>
      <c r="I61" s="141"/>
      <c r="J61" s="19" t="str">
        <f>IF(ResultsProcessing!E79="Select…. ","No target set",IF(ResultsProcessing!$C79&gt;=ResultsProcessing!$E79,"Targets met","Targets not met"))</f>
        <v>Targets met</v>
      </c>
      <c r="K61" s="21"/>
      <c r="L61" s="21"/>
      <c r="M61" s="21"/>
    </row>
    <row r="62" spans="1:13" ht="18" customHeight="1">
      <c r="A62" s="307"/>
      <c r="B62" s="310"/>
      <c r="C62" s="313"/>
      <c r="D62" s="139" t="str">
        <f>ResultsProcessing!B80</f>
        <v>PR9.4</v>
      </c>
      <c r="E62" s="141" t="str">
        <f>IF(ResultsProcessing!D80="No","Not in scope",IF(ResultsProcessing!C80="Select…. ","Not Answered",IF(ResultsProcessing!C80&gt;=0,"Passed","Not Passed")))</f>
        <v>Passed</v>
      </c>
      <c r="F62" s="141" t="str">
        <f>IF(ResultsProcessing!D80="No","Not in scope",IF(ResultsProcessing!C80="Select…. ","Not Answered",IF(ResultsProcessing!C80&gt;=1,"Passed","Not Passed")))</f>
        <v>Passed</v>
      </c>
      <c r="G62" s="141" t="str">
        <f>IF(ResultsProcessing!D80="No","Not in scope",IF(ResultsProcessing!C80="Select…. ","Not Answered",IF(ResultsProcessing!C80&gt;=2,"Passed","Not Passed")))</f>
        <v>Passed</v>
      </c>
      <c r="H62" s="141" t="str">
        <f>IF(ResultsProcessing!D80="No","Not in scope",IF(ResultsProcessing!C80="Select…. ","Not Answered",IF(ResultsProcessing!C80&gt;=3,"Passed","Not Passed")))</f>
        <v>Passed</v>
      </c>
      <c r="I62" s="141"/>
      <c r="J62" s="19" t="str">
        <f>IF(ResultsProcessing!E80="Select…. ","No target set",IF(ResultsProcessing!$C80&gt;=ResultsProcessing!$E80,"Targets met","Targets not met"))</f>
        <v>Targets met</v>
      </c>
      <c r="K62" s="21"/>
      <c r="L62" s="21"/>
      <c r="M62" s="21"/>
    </row>
    <row r="63" spans="1:13" ht="18" customHeight="1">
      <c r="A63" s="307"/>
      <c r="B63" s="310"/>
      <c r="C63" s="313"/>
      <c r="D63" s="139" t="str">
        <f>ResultsProcessing!B81</f>
        <v>PR9.5</v>
      </c>
      <c r="E63" s="141" t="str">
        <f>IF(ResultsProcessing!D81="No","Not in scope",IF(ResultsProcessing!C81="Select…. ","Not Answered",IF(ResultsProcessing!C81&gt;=0,"Passed","Not Passed")))</f>
        <v>Passed</v>
      </c>
      <c r="F63" s="141" t="str">
        <f>IF(ResultsProcessing!D81="No","Not in scope",IF(ResultsProcessing!C81="Select…. ","Not Answered",IF(ResultsProcessing!C81&gt;=1,"Passed","Not Passed")))</f>
        <v>Passed</v>
      </c>
      <c r="G63" s="141" t="str">
        <f>IF(ResultsProcessing!D81="No","Not in scope",IF(ResultsProcessing!C81="Select…. ","Not Answered",IF(ResultsProcessing!C81&gt;=2,"Passed","Not Passed")))</f>
        <v>Passed</v>
      </c>
      <c r="H63" s="141" t="str">
        <f>IF(ResultsProcessing!D81="No","Not in scope",IF(ResultsProcessing!C81="Select…. ","Not Answered",IF(ResultsProcessing!C81&gt;=3,"Passed","Not Passed")))</f>
        <v>Not Passed</v>
      </c>
      <c r="I63" s="141"/>
      <c r="J63" s="19" t="str">
        <f>IF(ResultsProcessing!E81="Select…. ","No target set",IF(ResultsProcessing!$C81&gt;=ResultsProcessing!$E81,"Targets met","Targets not met"))</f>
        <v>Targets not met</v>
      </c>
      <c r="K63" s="21"/>
      <c r="L63" s="21"/>
      <c r="M63" s="21"/>
    </row>
    <row r="64" spans="1:13" ht="18" customHeight="1">
      <c r="A64" s="307"/>
      <c r="B64" s="310"/>
      <c r="C64" s="313"/>
      <c r="D64" s="139" t="str">
        <f>ResultsProcessing!B82</f>
        <v>PR9.6</v>
      </c>
      <c r="E64" s="141" t="str">
        <f>IF(ResultsProcessing!D82="No","Not in scope",IF(ResultsProcessing!C82="Select…. ","Not Answered",IF(ResultsProcessing!C82&gt;=0,"Passed","Not Passed")))</f>
        <v>Passed</v>
      </c>
      <c r="F64" s="141" t="str">
        <f>IF(ResultsProcessing!D82="No","Not in scope",IF(ResultsProcessing!C82="Select…. ","Not Answered",IF(ResultsProcessing!C82&gt;=1,"Passed","Not Passed")))</f>
        <v>Passed</v>
      </c>
      <c r="G64" s="141" t="str">
        <f>IF(ResultsProcessing!D82="No","Not in scope",IF(ResultsProcessing!C82="Select…. ","Not Answered",IF(ResultsProcessing!C82&gt;=2,"Passed","Not Passed")))</f>
        <v>Passed</v>
      </c>
      <c r="H64" s="141" t="str">
        <f>IF(ResultsProcessing!D82="No","Not in scope",IF(ResultsProcessing!C82="Select…. ","Not Answered",IF(ResultsProcessing!C82&gt;=3,"Passed","Not Passed")))</f>
        <v>Passed</v>
      </c>
      <c r="I64" s="141"/>
      <c r="J64" s="19" t="str">
        <f>IF(ResultsProcessing!E82="Select…. ","No target set",IF(ResultsProcessing!$C82&gt;=ResultsProcessing!$E82,"Targets met","Targets not met"))</f>
        <v>Targets met</v>
      </c>
      <c r="K64" s="21"/>
      <c r="L64" s="21"/>
      <c r="M64" s="21"/>
    </row>
    <row r="65" spans="1:13" ht="18" customHeight="1">
      <c r="A65" s="308"/>
      <c r="B65" s="311"/>
      <c r="C65" s="314"/>
      <c r="D65" s="139" t="str">
        <f>ResultsProcessing!B83</f>
        <v>PR9.7</v>
      </c>
      <c r="E65" s="141" t="str">
        <f>IF(ResultsProcessing!D83="No","Not in scope",IF(ResultsProcessing!C83="Select…. ","Not Answered",IF(ResultsProcessing!C83&gt;=0,"Passed","Not Passed")))</f>
        <v>Passed</v>
      </c>
      <c r="F65" s="141" t="str">
        <f>IF(ResultsProcessing!D83="No","Not in scope",IF(ResultsProcessing!C83="Select…. ","Not Answered",IF(ResultsProcessing!C83&gt;=1,"Passed","Not Passed")))</f>
        <v>Passed</v>
      </c>
      <c r="G65" s="141" t="str">
        <f>IF(ResultsProcessing!D83="No","Not in scope",IF(ResultsProcessing!C83="Select…. ","Not Answered",IF(ResultsProcessing!C83&gt;=2,"Passed","Not Passed")))</f>
        <v>Passed</v>
      </c>
      <c r="H65" s="141" t="str">
        <f>IF(ResultsProcessing!D83="No","Not in scope",IF(ResultsProcessing!C83="Select…. ","Not Answered",IF(ResultsProcessing!C83&gt;=3,"Passed","Not Passed")))</f>
        <v>Passed</v>
      </c>
      <c r="I65" s="141"/>
      <c r="J65" s="19" t="str">
        <f>IF(ResultsProcessing!E83="Select…. ","No target set",IF(ResultsProcessing!$C83&gt;=ResultsProcessing!$E83,"Targets met","Targets not met"))</f>
        <v>Targets met</v>
      </c>
      <c r="K65" s="21"/>
      <c r="L65" s="21"/>
      <c r="M65" s="21"/>
    </row>
    <row r="66" spans="1:13" ht="18" customHeight="1">
      <c r="A66" s="306" t="s">
        <v>152</v>
      </c>
      <c r="B66" s="309" t="str">
        <f>ResultsProcessing!B18</f>
        <v>Yes</v>
      </c>
      <c r="C66" s="312">
        <f>IF(ResultsProcessing!C18="Select…. ","N/A",ResultsProcessing!C18)</f>
        <v>1</v>
      </c>
      <c r="D66" s="139" t="str">
        <f>ResultsProcessing!B84</f>
        <v>PR10.1</v>
      </c>
      <c r="E66" s="141" t="str">
        <f>IF(ResultsProcessing!D84="No","Not in scope",IF(ResultsProcessing!C84="Select…. ","Not Answered",IF(ResultsProcessing!C84&gt;=0,"Passed","Not Passed")))</f>
        <v>Passed</v>
      </c>
      <c r="F66" s="141" t="str">
        <f>IF(ResultsProcessing!D84="No","Not in scope",IF(ResultsProcessing!C84="Select…. ","Not Answered",IF(ResultsProcessing!C84&gt;=1,"Passed","Not Passed")))</f>
        <v>Passed</v>
      </c>
      <c r="G66" s="141" t="str">
        <f>IF(ResultsProcessing!D84="No","Not in scope",IF(ResultsProcessing!C84="Select…. ","Not Answered",IF(ResultsProcessing!C84&gt;=2,"Passed","Not Passed")))</f>
        <v>Not Passed</v>
      </c>
      <c r="H66" s="141" t="str">
        <f>IF(ResultsProcessing!D84="No","Not in scope",IF(ResultsProcessing!C84="Select…. ","Not Answered",IF(ResultsProcessing!C84&gt;=3,"Passed","Not Passed")))</f>
        <v>Not Passed</v>
      </c>
      <c r="I66" s="141"/>
      <c r="J66" s="19" t="str">
        <f>IF(ResultsProcessing!E84="Select…. ","No target set",IF(ResultsProcessing!$C84&gt;=ResultsProcessing!$E84,"Targets met","Targets not met"))</f>
        <v>Targets met</v>
      </c>
      <c r="K66" s="21"/>
      <c r="L66" s="21"/>
      <c r="M66" s="21"/>
    </row>
    <row r="67" spans="1:13" ht="18" customHeight="1">
      <c r="A67" s="307"/>
      <c r="B67" s="310"/>
      <c r="C67" s="313"/>
      <c r="D67" s="139" t="str">
        <f>ResultsProcessing!B85</f>
        <v>PR10.2</v>
      </c>
      <c r="E67" s="141" t="str">
        <f>IF(ResultsProcessing!D85="No","Not in scope",IF(ResultsProcessing!C85="Select…. ","Not Answered",IF(ResultsProcessing!C85&gt;=0,"Passed","Not Passed")))</f>
        <v>Passed</v>
      </c>
      <c r="F67" s="141" t="str">
        <f>IF(ResultsProcessing!D85="No","Not in scope",IF(ResultsProcessing!C85="Select…. ","Not Answered",IF(ResultsProcessing!C85&gt;=1,"Passed","Not Passed")))</f>
        <v>Passed</v>
      </c>
      <c r="G67" s="141" t="str">
        <f>IF(ResultsProcessing!D85="No","Not in scope",IF(ResultsProcessing!C85="Select…. ","Not Answered",IF(ResultsProcessing!C85&gt;=2,"Passed","Not Passed")))</f>
        <v>Not Passed</v>
      </c>
      <c r="H67" s="141" t="str">
        <f>IF(ResultsProcessing!D85="No","Not in scope",IF(ResultsProcessing!C85="Select…. ","Not Answered",IF(ResultsProcessing!C85&gt;=3,"Passed","Not Passed")))</f>
        <v>Not Passed</v>
      </c>
      <c r="I67" s="141"/>
      <c r="J67" s="19" t="str">
        <f>IF(ResultsProcessing!E85="Select…. ","No target set",IF(ResultsProcessing!$C85&gt;=ResultsProcessing!$E85,"Targets met","Targets not met"))</f>
        <v>Targets met</v>
      </c>
      <c r="K67" s="21"/>
      <c r="L67" s="21"/>
      <c r="M67" s="21"/>
    </row>
    <row r="68" spans="1:13" ht="18" customHeight="1">
      <c r="A68" s="307"/>
      <c r="B68" s="310"/>
      <c r="C68" s="313"/>
      <c r="D68" s="139" t="str">
        <f>ResultsProcessing!B86</f>
        <v>PR10.3</v>
      </c>
      <c r="E68" s="141" t="str">
        <f>IF(ResultsProcessing!D86="No","Not in scope",IF(ResultsProcessing!C86="Select…. ","Not Answered",IF(ResultsProcessing!C86&gt;=0,"Passed","Not Passed")))</f>
        <v>Passed</v>
      </c>
      <c r="F68" s="141" t="str">
        <f>IF(ResultsProcessing!D86="No","Not in scope",IF(ResultsProcessing!C86="Select…. ","Not Answered",IF(ResultsProcessing!C86&gt;=1,"Passed","Not Passed")))</f>
        <v>Passed</v>
      </c>
      <c r="G68" s="141" t="str">
        <f>IF(ResultsProcessing!D86="No","Not in scope",IF(ResultsProcessing!C86="Select…. ","Not Answered",IF(ResultsProcessing!C86&gt;=2,"Passed","Not Passed")))</f>
        <v>Not Passed</v>
      </c>
      <c r="H68" s="141" t="str">
        <f>IF(ResultsProcessing!D86="No","Not in scope",IF(ResultsProcessing!C86="Select…. ","Not Answered",IF(ResultsProcessing!C86&gt;=3,"Passed","Not Passed")))</f>
        <v>Not Passed</v>
      </c>
      <c r="I68" s="141"/>
      <c r="J68" s="19" t="str">
        <f>IF(ResultsProcessing!E86="Select…. ","No target set",IF(ResultsProcessing!$C86&gt;=ResultsProcessing!$E86,"Targets met","Targets not met"))</f>
        <v>Targets met</v>
      </c>
      <c r="K68" s="21"/>
      <c r="L68" s="21"/>
      <c r="M68" s="21"/>
    </row>
    <row r="69" spans="1:13" ht="18" customHeight="1">
      <c r="A69" s="308"/>
      <c r="B69" s="311"/>
      <c r="C69" s="314"/>
      <c r="D69" s="139" t="str">
        <f>ResultsProcessing!B87</f>
        <v>PR10.4</v>
      </c>
      <c r="E69" s="141" t="str">
        <f>IF(ResultsProcessing!D87="No","Not in scope",IF(ResultsProcessing!C87="Select…. ","Not Answered",IF(ResultsProcessing!C87&gt;=0,"Passed","Not Passed")))</f>
        <v>Passed</v>
      </c>
      <c r="F69" s="141" t="str">
        <f>IF(ResultsProcessing!D87="No","Not in scope",IF(ResultsProcessing!C87="Select…. ","Not Answered",IF(ResultsProcessing!C87&gt;=1,"Passed","Not Passed")))</f>
        <v>Passed</v>
      </c>
      <c r="G69" s="141" t="str">
        <f>IF(ResultsProcessing!D87="No","Not in scope",IF(ResultsProcessing!C87="Select…. ","Not Answered",IF(ResultsProcessing!C87&gt;=2,"Passed","Not Passed")))</f>
        <v>Not Passed</v>
      </c>
      <c r="H69" s="141" t="str">
        <f>IF(ResultsProcessing!D87="No","Not in scope",IF(ResultsProcessing!C87="Select…. ","Not Answered",IF(ResultsProcessing!C87&gt;=3,"Passed","Not Passed")))</f>
        <v>Not Passed</v>
      </c>
      <c r="I69" s="141"/>
      <c r="J69" s="19" t="str">
        <f>IF(ResultsProcessing!E87="Select…. ","No target set",IF(ResultsProcessing!$C87&gt;=ResultsProcessing!$E87,"Targets met","Targets not met"))</f>
        <v>Targets met</v>
      </c>
      <c r="K69" s="21"/>
      <c r="L69" s="21"/>
      <c r="M69" s="21"/>
    </row>
    <row r="70" spans="1:13" ht="18" customHeight="1">
      <c r="A70" s="306" t="s">
        <v>153</v>
      </c>
      <c r="B70" s="309" t="str">
        <f>ResultsProcessing!B19</f>
        <v>Yes</v>
      </c>
      <c r="C70" s="312">
        <f>IF(ResultsProcessing!C19="Select…. ","N/A",ResultsProcessing!C19)</f>
        <v>1</v>
      </c>
      <c r="D70" s="139" t="str">
        <f>ResultsProcessing!B88</f>
        <v>PR11.1</v>
      </c>
      <c r="E70" s="141" t="str">
        <f>IF(ResultsProcessing!D88="No","Not in scope",IF(ResultsProcessing!C88="Select…. ","Not Answered",IF(ResultsProcessing!C88&gt;=0,"Passed","Not Passed")))</f>
        <v>Passed</v>
      </c>
      <c r="F70" s="141" t="str">
        <f>IF(ResultsProcessing!D88="No","Not in scope",IF(ResultsProcessing!C88="Select…. ","Not Answered",IF(ResultsProcessing!C88&gt;=1,"Passed","Not Passed")))</f>
        <v>Passed</v>
      </c>
      <c r="G70" s="141" t="str">
        <f>IF(ResultsProcessing!D88="No","Not in scope",IF(ResultsProcessing!C88="Select…. ","Not Answered",IF(ResultsProcessing!C88&gt;=2,"Passed","Not Passed")))</f>
        <v>Passed</v>
      </c>
      <c r="H70" s="141" t="str">
        <f>IF(ResultsProcessing!D88="No","Not in scope",IF(ResultsProcessing!C88="Select…. ","Not Answered",IF(ResultsProcessing!C88&gt;=3,"Passed","Not Passed")))</f>
        <v>Not Passed</v>
      </c>
      <c r="I70" s="141"/>
      <c r="J70" s="19" t="str">
        <f>IF(ResultsProcessing!E88="Select…. ","No target set",IF(ResultsProcessing!$C88&gt;=ResultsProcessing!$E88,"Targets met","Targets not met"))</f>
        <v>Targets met</v>
      </c>
      <c r="K70" s="21"/>
      <c r="L70" s="21"/>
      <c r="M70" s="21"/>
    </row>
    <row r="71" spans="1:13" ht="18" customHeight="1">
      <c r="A71" s="307"/>
      <c r="B71" s="310"/>
      <c r="C71" s="313"/>
      <c r="D71" s="139" t="str">
        <f>ResultsProcessing!B89</f>
        <v>PR11.2</v>
      </c>
      <c r="E71" s="141" t="str">
        <f>IF(ResultsProcessing!D89="No","Not in scope",IF(ResultsProcessing!C89="Select…. ","Not Answered",IF(ResultsProcessing!C89&gt;=0,"Passed","Not Passed")))</f>
        <v>Passed</v>
      </c>
      <c r="F71" s="141" t="str">
        <f>IF(ResultsProcessing!D89="No","Not in scope",IF(ResultsProcessing!C89="Select…. ","Not Answered",IF(ResultsProcessing!C89&gt;=1,"Passed","Not Passed")))</f>
        <v>Passed</v>
      </c>
      <c r="G71" s="141" t="str">
        <f>IF(ResultsProcessing!D89="No","Not in scope",IF(ResultsProcessing!C89="Select…. ","Not Answered",IF(ResultsProcessing!C89&gt;=2,"Passed","Not Passed")))</f>
        <v>Passed</v>
      </c>
      <c r="H71" s="141" t="str">
        <f>IF(ResultsProcessing!D89="No","Not in scope",IF(ResultsProcessing!C89="Select…. ","Not Answered",IF(ResultsProcessing!C89&gt;=3,"Passed","Not Passed")))</f>
        <v>Not Passed</v>
      </c>
      <c r="I71" s="141"/>
      <c r="J71" s="19" t="str">
        <f>IF(ResultsProcessing!E89="Select…. ","No target set",IF(ResultsProcessing!$C89&gt;=ResultsProcessing!$E89,"Targets met","Targets not met"))</f>
        <v>Targets met</v>
      </c>
      <c r="K71" s="21"/>
      <c r="L71" s="21"/>
      <c r="M71" s="21"/>
    </row>
    <row r="72" spans="1:13" ht="18" customHeight="1">
      <c r="A72" s="307"/>
      <c r="B72" s="310"/>
      <c r="C72" s="313"/>
      <c r="D72" s="139" t="str">
        <f>ResultsProcessing!B90</f>
        <v>PR11.3</v>
      </c>
      <c r="E72" s="141" t="str">
        <f>IF(ResultsProcessing!D90="No","Not in scope",IF(ResultsProcessing!C90="Select…. ","Not Answered",IF(ResultsProcessing!C90&gt;=0,"Passed","Not Passed")))</f>
        <v>Passed</v>
      </c>
      <c r="F72" s="141" t="str">
        <f>IF(ResultsProcessing!D90="No","Not in scope",IF(ResultsProcessing!C90="Select…. ","Not Answered",IF(ResultsProcessing!C90&gt;=1,"Passed","Not Passed")))</f>
        <v>Passed</v>
      </c>
      <c r="G72" s="141" t="str">
        <f>IF(ResultsProcessing!D90="No","Not in scope",IF(ResultsProcessing!C90="Select…. ","Not Answered",IF(ResultsProcessing!C90&gt;=2,"Passed","Not Passed")))</f>
        <v>Passed</v>
      </c>
      <c r="H72" s="141" t="str">
        <f>IF(ResultsProcessing!D90="No","Not in scope",IF(ResultsProcessing!C90="Select…. ","Not Answered",IF(ResultsProcessing!C90&gt;=3,"Passed","Not Passed")))</f>
        <v>Not Passed</v>
      </c>
      <c r="I72" s="141"/>
      <c r="J72" s="19" t="str">
        <f>IF(ResultsProcessing!E90="Select…. ","No target set",IF(ResultsProcessing!$C90&gt;=ResultsProcessing!$E90,"Targets met","Targets not met"))</f>
        <v>Targets met</v>
      </c>
      <c r="K72" s="21"/>
      <c r="L72" s="21"/>
      <c r="M72" s="21"/>
    </row>
    <row r="73" spans="1:13" ht="18" customHeight="1">
      <c r="A73" s="307"/>
      <c r="B73" s="310"/>
      <c r="C73" s="313"/>
      <c r="D73" s="139" t="str">
        <f>ResultsProcessing!B91</f>
        <v>PR11.4</v>
      </c>
      <c r="E73" s="141" t="str">
        <f>IF(ResultsProcessing!D91="No","Not in scope",IF(ResultsProcessing!C91="Select…. ","Not Answered",IF(ResultsProcessing!C91&gt;=0,"Passed","Not Passed")))</f>
        <v>Passed</v>
      </c>
      <c r="F73" s="141" t="str">
        <f>IF(ResultsProcessing!D91="No","Not in scope",IF(ResultsProcessing!C91="Select…. ","Not Answered",IF(ResultsProcessing!C91&gt;=1,"Passed","Not Passed")))</f>
        <v>Passed</v>
      </c>
      <c r="G73" s="141" t="str">
        <f>IF(ResultsProcessing!D91="No","Not in scope",IF(ResultsProcessing!C91="Select…. ","Not Answered",IF(ResultsProcessing!C91&gt;=2,"Passed","Not Passed")))</f>
        <v>Passed</v>
      </c>
      <c r="H73" s="141" t="str">
        <f>IF(ResultsProcessing!D91="No","Not in scope",IF(ResultsProcessing!C91="Select…. ","Not Answered",IF(ResultsProcessing!C91&gt;=3,"Passed","Not Passed")))</f>
        <v>Not Passed</v>
      </c>
      <c r="I73" s="141"/>
      <c r="J73" s="19" t="str">
        <f>IF(ResultsProcessing!E91="Select…. ","No target set",IF(ResultsProcessing!$C91&gt;=ResultsProcessing!$E91,"Targets met","Targets not met"))</f>
        <v>Targets met</v>
      </c>
      <c r="K73" s="21"/>
      <c r="L73" s="21"/>
      <c r="M73" s="21"/>
    </row>
    <row r="74" spans="1:13" ht="18" customHeight="1">
      <c r="A74" s="307"/>
      <c r="B74" s="310"/>
      <c r="C74" s="313"/>
      <c r="D74" s="139" t="str">
        <f>ResultsProcessing!B92</f>
        <v>PR11.5</v>
      </c>
      <c r="E74" s="141" t="str">
        <f>IF(ResultsProcessing!D92="No","Not in scope",IF(ResultsProcessing!C92="Select…. ","Not Answered",IF(ResultsProcessing!C92&gt;=0,"Passed","Not Passed")))</f>
        <v>Passed</v>
      </c>
      <c r="F74" s="141" t="str">
        <f>IF(ResultsProcessing!D92="No","Not in scope",IF(ResultsProcessing!C92="Select…. ","Not Answered",IF(ResultsProcessing!C92&gt;=1,"Passed","Not Passed")))</f>
        <v>Passed</v>
      </c>
      <c r="G74" s="141" t="str">
        <f>IF(ResultsProcessing!D92="No","Not in scope",IF(ResultsProcessing!C92="Select…. ","Not Answered",IF(ResultsProcessing!C92&gt;=2,"Passed","Not Passed")))</f>
        <v>Not Passed</v>
      </c>
      <c r="H74" s="141" t="str">
        <f>IF(ResultsProcessing!D92="No","Not in scope",IF(ResultsProcessing!C92="Select…. ","Not Answered",IF(ResultsProcessing!C92&gt;=3,"Passed","Not Passed")))</f>
        <v>Not Passed</v>
      </c>
      <c r="I74" s="141"/>
      <c r="J74" s="19" t="str">
        <f>IF(ResultsProcessing!E92="Select…. ","No target set",IF(ResultsProcessing!$C92&gt;=ResultsProcessing!$E92,"Targets met","Targets not met"))</f>
        <v>Targets met</v>
      </c>
      <c r="K74" s="21"/>
      <c r="L74" s="21"/>
      <c r="M74" s="21"/>
    </row>
    <row r="75" spans="1:13" ht="18" customHeight="1">
      <c r="A75" s="308"/>
      <c r="B75" s="311"/>
      <c r="C75" s="314"/>
      <c r="D75" s="139" t="str">
        <f>ResultsProcessing!B93</f>
        <v>PR11.6</v>
      </c>
      <c r="E75" s="141" t="str">
        <f>IF(ResultsProcessing!D93="No","Not in scope",IF(ResultsProcessing!C93="Select…. ","Not Answered",IF(ResultsProcessing!C93&gt;=0,"Passed","Not Passed")))</f>
        <v>Passed</v>
      </c>
      <c r="F75" s="141" t="str">
        <f>IF(ResultsProcessing!D93="No","Not in scope",IF(ResultsProcessing!C93="Select…. ","Not Answered",IF(ResultsProcessing!C93&gt;=1,"Passed","Not Passed")))</f>
        <v>Passed</v>
      </c>
      <c r="G75" s="141" t="str">
        <f>IF(ResultsProcessing!D93="No","Not in scope",IF(ResultsProcessing!C93="Select…. ","Not Answered",IF(ResultsProcessing!C93&gt;=2,"Passed","Not Passed")))</f>
        <v>Not Passed</v>
      </c>
      <c r="H75" s="141" t="str">
        <f>IF(ResultsProcessing!D93="No","Not in scope",IF(ResultsProcessing!C93="Select…. ","Not Answered",IF(ResultsProcessing!C93&gt;=3,"Passed","Not Passed")))</f>
        <v>Not Passed</v>
      </c>
      <c r="I75" s="141"/>
      <c r="J75" s="19" t="str">
        <f>IF(ResultsProcessing!E93="Select…. ","No target set",IF(ResultsProcessing!$C93&gt;=ResultsProcessing!$E93,"Targets met","Targets not met"))</f>
        <v>Targets met</v>
      </c>
      <c r="K75" s="21"/>
      <c r="L75" s="21"/>
      <c r="M75" s="21"/>
    </row>
    <row r="76" spans="1:13" ht="18" customHeight="1">
      <c r="A76" s="306" t="s">
        <v>154</v>
      </c>
      <c r="B76" s="309" t="str">
        <f>ResultsProcessing!B20</f>
        <v>Yes</v>
      </c>
      <c r="C76" s="312">
        <f>IF(ResultsProcessing!C20="Select…. ","N/A",ResultsProcessing!C20)</f>
        <v>3</v>
      </c>
      <c r="D76" s="139" t="str">
        <f>ResultsProcessing!B94</f>
        <v>PR12.1</v>
      </c>
      <c r="E76" s="141" t="str">
        <f>IF(ResultsProcessing!D94="No","Not in scope",IF(ResultsProcessing!C94="Select…. ","Not Answered",IF(ResultsProcessing!C94&gt;=0,"Passed","Not Passed")))</f>
        <v>Passed</v>
      </c>
      <c r="F76" s="141" t="str">
        <f>IF(ResultsProcessing!D94="No","Not in scope",IF(ResultsProcessing!C94="Select…. ","Not Answered",IF(ResultsProcessing!C94&gt;=1,"Passed","Not Passed")))</f>
        <v>Passed</v>
      </c>
      <c r="G76" s="141" t="str">
        <f>IF(ResultsProcessing!D94="No","Not in scope",IF(ResultsProcessing!C94="Select…. ","Not Answered",IF(ResultsProcessing!C94&gt;=2,"Passed","Not Passed")))</f>
        <v>Passed</v>
      </c>
      <c r="H76" s="141" t="str">
        <f>IF(ResultsProcessing!D94="No","Not in scope",IF(ResultsProcessing!C94="Select…. ","Not Answered",IF(ResultsProcessing!C94&gt;=3,"Passed","Not Passed")))</f>
        <v>Not Passed</v>
      </c>
      <c r="I76" s="141"/>
      <c r="J76" s="19" t="str">
        <f>IF(ResultsProcessing!E94="Select…. ","No target set",IF(ResultsProcessing!$C94&gt;=ResultsProcessing!$E94,"Targets met","Targets not met"))</f>
        <v>Targets not met</v>
      </c>
      <c r="K76" s="21"/>
      <c r="L76" s="21"/>
      <c r="M76" s="21"/>
    </row>
    <row r="77" spans="1:13" ht="18" customHeight="1">
      <c r="A77" s="307"/>
      <c r="B77" s="310"/>
      <c r="C77" s="313"/>
      <c r="D77" s="139" t="str">
        <f>ResultsProcessing!B95</f>
        <v>PR12.2</v>
      </c>
      <c r="E77" s="141" t="str">
        <f>IF(ResultsProcessing!D95="No","Not in scope",IF(ResultsProcessing!C95="Select…. ","Not Answered",IF(ResultsProcessing!C95&gt;=0,"Passed","Not Passed")))</f>
        <v>Passed</v>
      </c>
      <c r="F77" s="141" t="str">
        <f>IF(ResultsProcessing!D95="No","Not in scope",IF(ResultsProcessing!C95="Select…. ","Not Answered",IF(ResultsProcessing!C95&gt;=1,"Passed","Not Passed")))</f>
        <v>Passed</v>
      </c>
      <c r="G77" s="141" t="str">
        <f>IF(ResultsProcessing!D95="No","Not in scope",IF(ResultsProcessing!C95="Select…. ","Not Answered",IF(ResultsProcessing!C95&gt;=2,"Passed","Not Passed")))</f>
        <v>Passed</v>
      </c>
      <c r="H77" s="141" t="str">
        <f>IF(ResultsProcessing!D95="No","Not in scope",IF(ResultsProcessing!C95="Select…. ","Not Answered",IF(ResultsProcessing!C95&gt;=3,"Passed","Not Passed")))</f>
        <v>Passed</v>
      </c>
      <c r="I77" s="141"/>
      <c r="J77" s="19" t="str">
        <f>IF(ResultsProcessing!E95="Select…. ","No target set",IF(ResultsProcessing!$C95&gt;=ResultsProcessing!$E95,"Targets met","Targets not met"))</f>
        <v>Targets met</v>
      </c>
      <c r="K77" s="21"/>
      <c r="L77" s="21"/>
      <c r="M77" s="21"/>
    </row>
    <row r="78" spans="1:13" ht="18" customHeight="1">
      <c r="A78" s="307"/>
      <c r="B78" s="310"/>
      <c r="C78" s="313"/>
      <c r="D78" s="139" t="str">
        <f>ResultsProcessing!B96</f>
        <v>PR12.3</v>
      </c>
      <c r="E78" s="141" t="str">
        <f>IF(ResultsProcessing!D96="No","Not in scope",IF(ResultsProcessing!C96="Select…. ","Not Answered",IF(ResultsProcessing!C96&gt;=0,"Passed","Not Passed")))</f>
        <v>Passed</v>
      </c>
      <c r="F78" s="141" t="str">
        <f>IF(ResultsProcessing!D96="No","Not in scope",IF(ResultsProcessing!C96="Select…. ","Not Answered",IF(ResultsProcessing!C96&gt;=1,"Passed","Not Passed")))</f>
        <v>Passed</v>
      </c>
      <c r="G78" s="141" t="str">
        <f>IF(ResultsProcessing!D96="No","Not in scope",IF(ResultsProcessing!C96="Select…. ","Not Answered",IF(ResultsProcessing!C96&gt;=2,"Passed","Not Passed")))</f>
        <v>Passed</v>
      </c>
      <c r="H78" s="141" t="str">
        <f>IF(ResultsProcessing!D96="No","Not in scope",IF(ResultsProcessing!C96="Select…. ","Not Answered",IF(ResultsProcessing!C96&gt;=3,"Passed","Not Passed")))</f>
        <v>Not Passed</v>
      </c>
      <c r="I78" s="141"/>
      <c r="J78" s="19" t="str">
        <f>IF(ResultsProcessing!E96="Select…. ","No target set",IF(ResultsProcessing!$C96&gt;=ResultsProcessing!$E96,"Targets met","Targets not met"))</f>
        <v>Targets not met</v>
      </c>
      <c r="K78" s="21"/>
      <c r="L78" s="21"/>
      <c r="M78" s="21"/>
    </row>
    <row r="79" spans="1:13" ht="18" customHeight="1">
      <c r="A79" s="307"/>
      <c r="B79" s="310"/>
      <c r="C79" s="313"/>
      <c r="D79" s="139" t="str">
        <f>ResultsProcessing!B97</f>
        <v>PR12.4</v>
      </c>
      <c r="E79" s="141" t="str">
        <f>IF(ResultsProcessing!D97="No","Not in scope",IF(ResultsProcessing!C97="Select…. ","Not Answered",IF(ResultsProcessing!C97&gt;=0,"Passed","Not Passed")))</f>
        <v>Passed</v>
      </c>
      <c r="F79" s="141" t="str">
        <f>IF(ResultsProcessing!D97="No","Not in scope",IF(ResultsProcessing!C97="Select…. ","Not Answered",IF(ResultsProcessing!C97&gt;=1,"Passed","Not Passed")))</f>
        <v>Passed</v>
      </c>
      <c r="G79" s="141" t="str">
        <f>IF(ResultsProcessing!D97="No","Not in scope",IF(ResultsProcessing!C97="Select…. ","Not Answered",IF(ResultsProcessing!C97&gt;=2,"Passed","Not Passed")))</f>
        <v>Passed</v>
      </c>
      <c r="H79" s="141" t="str">
        <f>IF(ResultsProcessing!D97="No","Not in scope",IF(ResultsProcessing!C97="Select…. ","Not Answered",IF(ResultsProcessing!C97&gt;=3,"Passed","Not Passed")))</f>
        <v>Passed</v>
      </c>
      <c r="I79" s="141"/>
      <c r="J79" s="19" t="str">
        <f>IF(ResultsProcessing!E97="Select…. ","No target set",IF(ResultsProcessing!$C97&gt;=ResultsProcessing!$E97,"Targets met","Targets not met"))</f>
        <v>Targets met</v>
      </c>
      <c r="K79" s="21"/>
      <c r="L79" s="21"/>
      <c r="M79" s="21"/>
    </row>
    <row r="80" spans="1:13" ht="18" customHeight="1">
      <c r="A80" s="307"/>
      <c r="B80" s="310"/>
      <c r="C80" s="313"/>
      <c r="D80" s="139" t="str">
        <f>ResultsProcessing!B98</f>
        <v>PR12.5</v>
      </c>
      <c r="E80" s="141" t="str">
        <f>IF(ResultsProcessing!D98="No","Not in scope",IF(ResultsProcessing!C98="Select…. ","Not Answered",IF(ResultsProcessing!C98&gt;=0,"Passed","Not Passed")))</f>
        <v>Passed</v>
      </c>
      <c r="F80" s="141" t="str">
        <f>IF(ResultsProcessing!D98="No","Not in scope",IF(ResultsProcessing!C98="Select…. ","Not Answered",IF(ResultsProcessing!C98&gt;=1,"Passed","Not Passed")))</f>
        <v>Passed</v>
      </c>
      <c r="G80" s="141" t="str">
        <f>IF(ResultsProcessing!D98="No","Not in scope",IF(ResultsProcessing!C98="Select…. ","Not Answered",IF(ResultsProcessing!C98&gt;=2,"Passed","Not Passed")))</f>
        <v>Passed</v>
      </c>
      <c r="H80" s="141" t="str">
        <f>IF(ResultsProcessing!D98="No","Not in scope",IF(ResultsProcessing!C98="Select…. ","Not Answered",IF(ResultsProcessing!C98&gt;=3,"Passed","Not Passed")))</f>
        <v>Passed</v>
      </c>
      <c r="I80" s="141"/>
      <c r="J80" s="19" t="str">
        <f>IF(ResultsProcessing!E98="Select…. ","No target set",IF(ResultsProcessing!$C98&gt;=ResultsProcessing!$E98,"Targets met","Targets not met"))</f>
        <v>Targets met</v>
      </c>
      <c r="K80" s="21"/>
      <c r="L80" s="21"/>
      <c r="M80" s="21"/>
    </row>
    <row r="81" spans="1:13" ht="18" customHeight="1">
      <c r="A81" s="307"/>
      <c r="B81" s="310"/>
      <c r="C81" s="313"/>
      <c r="D81" s="139" t="str">
        <f>ResultsProcessing!B99</f>
        <v>PR12.6</v>
      </c>
      <c r="E81" s="141" t="str">
        <f>IF(ResultsProcessing!D99="No","Not in scope",IF(ResultsProcessing!C99="Select…. ","Not Answered",IF(ResultsProcessing!C99&gt;=0,"Passed","Not Passed")))</f>
        <v>Passed</v>
      </c>
      <c r="F81" s="141" t="str">
        <f>IF(ResultsProcessing!D99="No","Not in scope",IF(ResultsProcessing!C99="Select…. ","Not Answered",IF(ResultsProcessing!C99&gt;=1,"Passed","Not Passed")))</f>
        <v>Passed</v>
      </c>
      <c r="G81" s="141" t="str">
        <f>IF(ResultsProcessing!D99="No","Not in scope",IF(ResultsProcessing!C99="Select…. ","Not Answered",IF(ResultsProcessing!C99&gt;=2,"Passed","Not Passed")))</f>
        <v>Passed</v>
      </c>
      <c r="H81" s="141" t="str">
        <f>IF(ResultsProcessing!D99="No","Not in scope",IF(ResultsProcessing!C99="Select…. ","Not Answered",IF(ResultsProcessing!C99&gt;=3,"Passed","Not Passed")))</f>
        <v>Not Passed</v>
      </c>
      <c r="I81" s="141"/>
      <c r="J81" s="19" t="str">
        <f>IF(ResultsProcessing!E99="Select…. ","No target set",IF(ResultsProcessing!$C99&gt;=ResultsProcessing!$E99,"Targets met","Targets not met"))</f>
        <v>Targets not met</v>
      </c>
      <c r="K81" s="21"/>
      <c r="L81" s="21"/>
      <c r="M81" s="21"/>
    </row>
    <row r="82" spans="1:13" ht="18" customHeight="1">
      <c r="A82" s="308"/>
      <c r="B82" s="311"/>
      <c r="C82" s="314"/>
      <c r="D82" s="139" t="str">
        <f>ResultsProcessing!B100</f>
        <v>PR12.7</v>
      </c>
      <c r="E82" s="141" t="str">
        <f>IF(ResultsProcessing!D100="No","Not in scope",IF(ResultsProcessing!C100="Select…. ","Not Answered",IF(ResultsProcessing!C100&gt;=0,"Passed","Not Passed")))</f>
        <v>Passed</v>
      </c>
      <c r="F82" s="141" t="str">
        <f>IF(ResultsProcessing!D100="No","Not in scope",IF(ResultsProcessing!C100="Select…. ","Not Answered",IF(ResultsProcessing!C100&gt;=1,"Passed","Not Passed")))</f>
        <v>Passed</v>
      </c>
      <c r="G82" s="141" t="str">
        <f>IF(ResultsProcessing!D100="No","Not in scope",IF(ResultsProcessing!C100="Select…. ","Not Answered",IF(ResultsProcessing!C100&gt;=2,"Passed","Not Passed")))</f>
        <v>Passed</v>
      </c>
      <c r="H82" s="141" t="str">
        <f>IF(ResultsProcessing!D100="No","Not in scope",IF(ResultsProcessing!C100="Select…. ","Not Answered",IF(ResultsProcessing!C100&gt;=3,"Passed","Not Passed")))</f>
        <v>Not Passed</v>
      </c>
      <c r="I82" s="141"/>
      <c r="J82" s="19" t="str">
        <f>IF(ResultsProcessing!E100="Select…. ","No target set",IF(ResultsProcessing!$C100&gt;=ResultsProcessing!$E100,"Targets met","Targets not met"))</f>
        <v>Targets not met</v>
      </c>
      <c r="K82" s="21"/>
      <c r="L82" s="21"/>
      <c r="M82" s="21"/>
    </row>
    <row r="83" spans="1:13" ht="18" customHeight="1">
      <c r="A83" s="306" t="s">
        <v>155</v>
      </c>
      <c r="B83" s="309" t="str">
        <f>ResultsProcessing!B21</f>
        <v>Yes</v>
      </c>
      <c r="C83" s="312">
        <f>IF(ResultsProcessing!C21="Select…. ","N/A",ResultsProcessing!C21)</f>
        <v>1</v>
      </c>
      <c r="D83" s="139" t="str">
        <f>ResultsProcessing!B101</f>
        <v>PR13.1</v>
      </c>
      <c r="E83" s="141" t="str">
        <f>IF(ResultsProcessing!D101="No","Not in scope",IF(ResultsProcessing!C101="Select…. ","Not Answered",IF(ResultsProcessing!C101&gt;=0,"Passed","Not Passed")))</f>
        <v>Passed</v>
      </c>
      <c r="F83" s="141" t="str">
        <f>IF(ResultsProcessing!D101="No","Not in scope",IF(ResultsProcessing!C101="Select…. ","Not Answered",IF(ResultsProcessing!C101&gt;=1,"Passed","Not Passed")))</f>
        <v>Passed</v>
      </c>
      <c r="G83" s="141" t="str">
        <f>IF(ResultsProcessing!D101="No","Not in scope",IF(ResultsProcessing!C101="Select…. ","Not Answered",IF(ResultsProcessing!C101&gt;=2,"Passed","Not Passed")))</f>
        <v>Passed</v>
      </c>
      <c r="H83" s="141" t="str">
        <f>IF(ResultsProcessing!D101="No","Not in scope",IF(ResultsProcessing!C101="Select…. ","Not Answered",IF(ResultsProcessing!C101&gt;=3,"Passed","Not Passed")))</f>
        <v>Not Passed</v>
      </c>
      <c r="I83" s="141"/>
      <c r="J83" s="19" t="str">
        <f>IF(ResultsProcessing!E101="Select…. ","No target set",IF(ResultsProcessing!$C101&gt;=ResultsProcessing!$E101,"Targets met","Targets not met"))</f>
        <v>Targets met</v>
      </c>
      <c r="K83" s="21"/>
      <c r="L83" s="21"/>
      <c r="M83" s="21"/>
    </row>
    <row r="84" spans="1:13" ht="18" customHeight="1">
      <c r="A84" s="307"/>
      <c r="B84" s="310"/>
      <c r="C84" s="313"/>
      <c r="D84" s="139" t="str">
        <f>ResultsProcessing!B102</f>
        <v>PR13.2</v>
      </c>
      <c r="E84" s="141" t="str">
        <f>IF(ResultsProcessing!D102="No","Not in scope",IF(ResultsProcessing!C102="Select…. ","Not Answered",IF(ResultsProcessing!C102&gt;=0,"Passed","Not Passed")))</f>
        <v>Passed</v>
      </c>
      <c r="F84" s="141" t="str">
        <f>IF(ResultsProcessing!D102="No","Not in scope",IF(ResultsProcessing!C102="Select…. ","Not Answered",IF(ResultsProcessing!C102&gt;=1,"Passed","Not Passed")))</f>
        <v>Passed</v>
      </c>
      <c r="G84" s="141" t="str">
        <f>IF(ResultsProcessing!D102="No","Not in scope",IF(ResultsProcessing!C102="Select…. ","Not Answered",IF(ResultsProcessing!C102&gt;=2,"Passed","Not Passed")))</f>
        <v>Passed</v>
      </c>
      <c r="H84" s="141" t="str">
        <f>IF(ResultsProcessing!D102="No","Not in scope",IF(ResultsProcessing!C102="Select…. ","Not Answered",IF(ResultsProcessing!C102&gt;=3,"Passed","Not Passed")))</f>
        <v>Not Passed</v>
      </c>
      <c r="I84" s="141"/>
      <c r="J84" s="19" t="str">
        <f>IF(ResultsProcessing!E102="Select…. ","No target set",IF(ResultsProcessing!$C102&gt;=ResultsProcessing!$E102,"Targets met","Targets not met"))</f>
        <v>Targets met</v>
      </c>
      <c r="K84" s="21"/>
      <c r="L84" s="21"/>
      <c r="M84" s="21"/>
    </row>
    <row r="85" spans="1:13" ht="18" customHeight="1">
      <c r="A85" s="307"/>
      <c r="B85" s="310"/>
      <c r="C85" s="313"/>
      <c r="D85" s="139" t="str">
        <f>ResultsProcessing!B103</f>
        <v>PR13.3</v>
      </c>
      <c r="E85" s="141" t="str">
        <f>IF(ResultsProcessing!D103="No","Not in scope",IF(ResultsProcessing!C103="Select…. ","Not Answered",IF(ResultsProcessing!C103&gt;=0,"Passed","Not Passed")))</f>
        <v>Passed</v>
      </c>
      <c r="F85" s="141" t="str">
        <f>IF(ResultsProcessing!D103="No","Not in scope",IF(ResultsProcessing!C103="Select…. ","Not Answered",IF(ResultsProcessing!C103&gt;=1,"Passed","Not Passed")))</f>
        <v>Passed</v>
      </c>
      <c r="G85" s="141" t="str">
        <f>IF(ResultsProcessing!D103="No","Not in scope",IF(ResultsProcessing!C103="Select…. ","Not Answered",IF(ResultsProcessing!C103&gt;=2,"Passed","Not Passed")))</f>
        <v>Passed</v>
      </c>
      <c r="H85" s="141" t="str">
        <f>IF(ResultsProcessing!D103="No","Not in scope",IF(ResultsProcessing!C103="Select…. ","Not Answered",IF(ResultsProcessing!C103&gt;=3,"Passed","Not Passed")))</f>
        <v>Not Passed</v>
      </c>
      <c r="I85" s="141"/>
      <c r="J85" s="19" t="str">
        <f>IF(ResultsProcessing!E103="Select…. ","No target set",IF(ResultsProcessing!$C103&gt;=ResultsProcessing!$E103,"Targets met","Targets not met"))</f>
        <v>Targets met</v>
      </c>
      <c r="K85" s="21"/>
      <c r="L85" s="21"/>
      <c r="M85" s="21"/>
    </row>
    <row r="86" spans="1:13" ht="18.75" customHeight="1">
      <c r="A86" s="307"/>
      <c r="B86" s="310"/>
      <c r="C86" s="313"/>
      <c r="D86" s="139" t="str">
        <f>ResultsProcessing!B104</f>
        <v>PR13.4</v>
      </c>
      <c r="E86" s="141" t="str">
        <f>IF(ResultsProcessing!D104="No","Not in scope",IF(ResultsProcessing!C104="Select…. ","Not Answered",IF(ResultsProcessing!C104&gt;=0,"Passed","Not Passed")))</f>
        <v>Passed</v>
      </c>
      <c r="F86" s="141" t="str">
        <f>IF(ResultsProcessing!D104="No","Not in scope",IF(ResultsProcessing!C104="Select…. ","Not Answered",IF(ResultsProcessing!C104&gt;=1,"Passed","Not Passed")))</f>
        <v>Passed</v>
      </c>
      <c r="G86" s="141" t="str">
        <f>IF(ResultsProcessing!D104="No","Not in scope",IF(ResultsProcessing!C104="Select…. ","Not Answered",IF(ResultsProcessing!C104&gt;=2,"Passed","Not Passed")))</f>
        <v>Not Passed</v>
      </c>
      <c r="H86" s="141" t="str">
        <f>IF(ResultsProcessing!D104="No","Not in scope",IF(ResultsProcessing!C104="Select…. ","Not Answered",IF(ResultsProcessing!C104&gt;=3,"Passed","Not Passed")))</f>
        <v>Not Passed</v>
      </c>
      <c r="I86" s="141"/>
      <c r="J86" s="19" t="str">
        <f>IF(ResultsProcessing!E104="Select…. ","No target set",IF(ResultsProcessing!$C104&gt;=ResultsProcessing!$E104,"Targets met","Targets not met"))</f>
        <v>Targets met</v>
      </c>
      <c r="K86" s="21"/>
      <c r="L86" s="21"/>
      <c r="M86" s="21"/>
    </row>
    <row r="87" spans="1:13">
      <c r="A87" s="307"/>
      <c r="B87" s="310"/>
      <c r="C87" s="313"/>
      <c r="D87" s="139" t="str">
        <f>ResultsProcessing!B105</f>
        <v>PR13.5</v>
      </c>
      <c r="E87" s="141" t="str">
        <f>IF(ResultsProcessing!D105="No","Not in scope",IF(ResultsProcessing!C105="Select…. ","Not Answered",IF(ResultsProcessing!C105&gt;=0,"Passed","Not Passed")))</f>
        <v>Passed</v>
      </c>
      <c r="F87" s="141" t="str">
        <f>IF(ResultsProcessing!D105="No","Not in scope",IF(ResultsProcessing!C105="Select…. ","Not Answered",IF(ResultsProcessing!C105&gt;=1,"Passed","Not Passed")))</f>
        <v>Passed</v>
      </c>
      <c r="G87" s="141" t="str">
        <f>IF(ResultsProcessing!D105="No","Not in scope",IF(ResultsProcessing!C105="Select…. ","Not Answered",IF(ResultsProcessing!C105&gt;=2,"Passed","Not Passed")))</f>
        <v>Passed</v>
      </c>
      <c r="H87" s="141" t="str">
        <f>IF(ResultsProcessing!D105="No","Not in scope",IF(ResultsProcessing!C105="Select…. ","Not Answered",IF(ResultsProcessing!C105&gt;=3,"Passed","Not Passed")))</f>
        <v>Not Passed</v>
      </c>
      <c r="I87" s="141"/>
      <c r="J87" s="19" t="str">
        <f>IF(ResultsProcessing!E105="Select…. ","No target set",IF(ResultsProcessing!$C105&gt;=ResultsProcessing!$E105,"Targets met","Targets not met"))</f>
        <v>Targets met</v>
      </c>
      <c r="K87" s="21"/>
      <c r="L87" s="21"/>
      <c r="M87" s="21"/>
    </row>
    <row r="88" spans="1:13" ht="18.75" customHeight="1">
      <c r="A88" s="308"/>
      <c r="B88" s="311"/>
      <c r="C88" s="314"/>
      <c r="D88" s="139" t="str">
        <f>ResultsProcessing!B106</f>
        <v>PR13.6</v>
      </c>
      <c r="E88" s="141" t="str">
        <f>IF(ResultsProcessing!D106="No","Not in scope",IF(ResultsProcessing!C106="Select…. ","Not Answered",IF(ResultsProcessing!C106&gt;=0,"Passed","Not Passed")))</f>
        <v>Passed</v>
      </c>
      <c r="F88" s="141" t="str">
        <f>IF(ResultsProcessing!D106="No","Not in scope",IF(ResultsProcessing!C106="Select…. ","Not Answered",IF(ResultsProcessing!C106&gt;=1,"Passed","Not Passed")))</f>
        <v>Passed</v>
      </c>
      <c r="G88" s="141" t="str">
        <f>IF(ResultsProcessing!D106="No","Not in scope",IF(ResultsProcessing!C106="Select…. ","Not Answered",IF(ResultsProcessing!C106&gt;=2,"Passed","Not Passed")))</f>
        <v>Passed</v>
      </c>
      <c r="H88" s="141" t="str">
        <f>IF(ResultsProcessing!D106="No","Not in scope",IF(ResultsProcessing!C106="Select…. ","Not Answered",IF(ResultsProcessing!C106&gt;=3,"Passed","Not Passed")))</f>
        <v>Not Passed</v>
      </c>
      <c r="I88" s="141"/>
      <c r="J88" s="19" t="str">
        <f>IF(ResultsProcessing!E106="Select…. ","No target set",IF(ResultsProcessing!$C106&gt;=ResultsProcessing!$E106,"Targets met","Targets not met"))</f>
        <v>Targets met</v>
      </c>
      <c r="M88" s="5"/>
    </row>
    <row r="89" spans="1:13" ht="18.75" customHeight="1">
      <c r="A89" s="306" t="s">
        <v>156</v>
      </c>
      <c r="B89" s="309" t="str">
        <f>ResultsProcessing!B22</f>
        <v>Yes</v>
      </c>
      <c r="C89" s="312">
        <f>IF(ResultsProcessing!C22="Select…. ","N/A",ResultsProcessing!C22)</f>
        <v>2</v>
      </c>
      <c r="D89" s="139" t="str">
        <f>ResultsProcessing!B107</f>
        <v>PR14.1</v>
      </c>
      <c r="E89" s="141" t="str">
        <f>IF(ResultsProcessing!D107="No","Not in scope",IF(ResultsProcessing!C107="Select…. ","Not Answered",IF(ResultsProcessing!C107&gt;=0,"Passed","Not Passed")))</f>
        <v>Passed</v>
      </c>
      <c r="F89" s="141" t="str">
        <f>IF(ResultsProcessing!D107="No","Not in scope",IF(ResultsProcessing!C107="Select…. ","Not Answered",IF(ResultsProcessing!C107&gt;=1,"Passed","Not Passed")))</f>
        <v>Passed</v>
      </c>
      <c r="G89" s="141" t="str">
        <f>IF(ResultsProcessing!D107="No","Not in scope",IF(ResultsProcessing!C107="Select…. ","Not Answered",IF(ResultsProcessing!C107&gt;=2,"Passed","Not Passed")))</f>
        <v>Passed</v>
      </c>
      <c r="H89" s="141" t="str">
        <f>IF(ResultsProcessing!D107="No","Not in scope",IF(ResultsProcessing!C107="Select…. ","Not Answered",IF(ResultsProcessing!C107&gt;=3,"Passed","Not Passed")))</f>
        <v>Not Passed</v>
      </c>
      <c r="I89" s="141"/>
      <c r="J89" s="19" t="str">
        <f>IF(ResultsProcessing!E107="Select…. ","No target set",IF(ResultsProcessing!$C107&gt;=ResultsProcessing!$E107,"Targets met","Targets not met"))</f>
        <v>Targets met</v>
      </c>
      <c r="M89" s="5"/>
    </row>
    <row r="90" spans="1:13">
      <c r="A90" s="307"/>
      <c r="B90" s="310"/>
      <c r="C90" s="313"/>
      <c r="D90" s="139" t="str">
        <f>ResultsProcessing!B108</f>
        <v>PR14.2</v>
      </c>
      <c r="E90" s="141" t="str">
        <f>IF(ResultsProcessing!D108="No","Not in scope",IF(ResultsProcessing!C108="Select…. ","Not Answered",IF(ResultsProcessing!C108&gt;=0,"Passed","Not Passed")))</f>
        <v>Passed</v>
      </c>
      <c r="F90" s="141" t="str">
        <f>IF(ResultsProcessing!D108="No","Not in scope",IF(ResultsProcessing!C108="Select…. ","Not Answered",IF(ResultsProcessing!C108&gt;=1,"Passed","Not Passed")))</f>
        <v>Passed</v>
      </c>
      <c r="G90" s="141" t="str">
        <f>IF(ResultsProcessing!D108="No","Not in scope",IF(ResultsProcessing!C108="Select…. ","Not Answered",IF(ResultsProcessing!C108&gt;=2,"Passed","Not Passed")))</f>
        <v>Passed</v>
      </c>
      <c r="H90" s="141" t="str">
        <f>IF(ResultsProcessing!D108="No","Not in scope",IF(ResultsProcessing!C108="Select…. ","Not Answered",IF(ResultsProcessing!C108&gt;=3,"Passed","Not Passed")))</f>
        <v>Not Passed</v>
      </c>
      <c r="I90" s="141"/>
      <c r="J90" s="19" t="str">
        <f>IF(ResultsProcessing!E108="Select…. ","No target set",IF(ResultsProcessing!$C108&gt;=ResultsProcessing!$E108,"Targets met","Targets not met"))</f>
        <v>Targets met</v>
      </c>
    </row>
    <row r="91" spans="1:13">
      <c r="A91" s="17"/>
      <c r="B91" s="134"/>
      <c r="C91" s="134"/>
      <c r="D91" s="16"/>
    </row>
    <row r="92" spans="1:13">
      <c r="D92" s="16"/>
    </row>
    <row r="93" spans="1:13">
      <c r="D93" s="16"/>
    </row>
    <row r="94" spans="1:13">
      <c r="D94" s="16"/>
    </row>
    <row r="95" spans="1:13">
      <c r="D95" s="16"/>
    </row>
    <row r="96" spans="1:13">
      <c r="D96" s="16"/>
    </row>
    <row r="97" spans="4:4">
      <c r="D97" s="16"/>
    </row>
  </sheetData>
  <mergeCells count="64">
    <mergeCell ref="A83:A88"/>
    <mergeCell ref="B83:B88"/>
    <mergeCell ref="C83:C88"/>
    <mergeCell ref="A89:A90"/>
    <mergeCell ref="B89:B90"/>
    <mergeCell ref="C89:C90"/>
    <mergeCell ref="A70:A75"/>
    <mergeCell ref="B70:B75"/>
    <mergeCell ref="C70:C75"/>
    <mergeCell ref="A76:A82"/>
    <mergeCell ref="B76:B82"/>
    <mergeCell ref="C76:C82"/>
    <mergeCell ref="A66:A69"/>
    <mergeCell ref="B66:B69"/>
    <mergeCell ref="C66:C69"/>
    <mergeCell ref="A44:A48"/>
    <mergeCell ref="B44:B48"/>
    <mergeCell ref="C44:C48"/>
    <mergeCell ref="A49:A54"/>
    <mergeCell ref="B49:B54"/>
    <mergeCell ref="C49:C54"/>
    <mergeCell ref="A55:A58"/>
    <mergeCell ref="B55:B58"/>
    <mergeCell ref="C55:C58"/>
    <mergeCell ref="A59:A65"/>
    <mergeCell ref="B59:B65"/>
    <mergeCell ref="C59:C65"/>
    <mergeCell ref="A40:A43"/>
    <mergeCell ref="B40:B43"/>
    <mergeCell ref="C40:C43"/>
    <mergeCell ref="C20:C21"/>
    <mergeCell ref="B22:B25"/>
    <mergeCell ref="C22:C25"/>
    <mergeCell ref="A26:A32"/>
    <mergeCell ref="B26:B32"/>
    <mergeCell ref="C26:C32"/>
    <mergeCell ref="A33:A35"/>
    <mergeCell ref="A22:A25"/>
    <mergeCell ref="B33:B35"/>
    <mergeCell ref="C33:C35"/>
    <mergeCell ref="A36:A39"/>
    <mergeCell ref="B36:B39"/>
    <mergeCell ref="C36:C39"/>
    <mergeCell ref="B20:B21"/>
    <mergeCell ref="A20:A21"/>
    <mergeCell ref="C13:C15"/>
    <mergeCell ref="A16:A17"/>
    <mergeCell ref="B16:B17"/>
    <mergeCell ref="C16:C17"/>
    <mergeCell ref="A18:A19"/>
    <mergeCell ref="B18:B19"/>
    <mergeCell ref="C18:C19"/>
    <mergeCell ref="A6:A7"/>
    <mergeCell ref="A8:A11"/>
    <mergeCell ref="B8:B11"/>
    <mergeCell ref="A13:A15"/>
    <mergeCell ref="B13:B15"/>
    <mergeCell ref="C8:C11"/>
    <mergeCell ref="B6:B7"/>
    <mergeCell ref="C6:C7"/>
    <mergeCell ref="C1:G1"/>
    <mergeCell ref="C2:G2"/>
    <mergeCell ref="B4:C4"/>
    <mergeCell ref="E4:H4"/>
  </mergeCells>
  <conditionalFormatting sqref="A6:A7">
    <cfRule type="expression" dxfId="16" priority="14">
      <formula>$B6="No"</formula>
    </cfRule>
  </conditionalFormatting>
  <conditionalFormatting sqref="E6:I90">
    <cfRule type="expression" dxfId="15" priority="11">
      <formula>E6="Not in scope"</formula>
    </cfRule>
  </conditionalFormatting>
  <conditionalFormatting sqref="J6:J90">
    <cfRule type="expression" dxfId="12" priority="1">
      <formula>$J6="No target set"</formula>
    </cfRule>
    <cfRule type="expression" dxfId="13" priority="2">
      <formula>$J6="Targets not met"</formula>
    </cfRule>
    <cfRule type="expression" dxfId="14" priority="3">
      <formula>$J6="Targets met"</formula>
    </cfRule>
  </conditionalFormatting>
  <pageMargins left="0.75" right="0.75" top="1" bottom="1" header="0.5" footer="0.5"/>
  <pageSetup paperSize="9" orientation="portrait"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expression" priority="5" id="{5BBEF256-9231-424E-9DF6-3EC081743B71}">
            <xm:f>AND(E6="Not passed",ResultsProcessing!F24="No")</xm:f>
            <x14:dxf>
              <font>
                <color theme="5" tint="0.59996337778862885"/>
              </font>
              <fill>
                <patternFill>
                  <bgColor theme="8" tint="0.79998168889431442"/>
                </patternFill>
              </fill>
            </x14:dxf>
          </x14:cfRule>
          <xm:sqref>E6:I90</xm:sqref>
        </x14:conditionalFormatting>
        <x14:conditionalFormatting xmlns:xm="http://schemas.microsoft.com/office/excel/2006/main">
          <x14:cfRule type="expression" priority="6" id="{2CCAFB42-8D40-4DDA-9BAF-36550D9C8F21}">
            <xm:f>AND(E6="Not Passed",OR(ResultsProcessing!F24="Yes",ResultsProcessing!F24="No target set"))</xm:f>
            <x14:dxf>
              <font>
                <color rgb="FFC00000"/>
              </font>
              <fill>
                <patternFill>
                  <bgColor rgb="FFFF9797"/>
                </patternFill>
              </fill>
            </x14:dxf>
          </x14:cfRule>
          <x14:cfRule type="expression" priority="7" id="{E2CA1182-52CC-4496-97ED-0FF991CD5237}">
            <xm:f>AND(E6="Passed",ResultsProcessing!F24="No")</xm:f>
            <x14:dxf>
              <font>
                <color theme="4" tint="-0.24994659260841701"/>
              </font>
              <fill>
                <patternFill>
                  <bgColor theme="8" tint="0.59996337778862885"/>
                </patternFill>
              </fill>
            </x14:dxf>
          </x14:cfRule>
          <xm:sqref>E6:I90</xm:sqref>
        </x14:conditionalFormatting>
        <x14:conditionalFormatting xmlns:xm="http://schemas.microsoft.com/office/excel/2006/main">
          <x14:cfRule type="expression" priority="8" id="{B71B5B15-B3E7-47BE-BD7C-77D4FC05CC2B}">
            <xm:f>AND(E6="Passed",ResultsProcessing!$D24="Yes",OR(ResultsProcessing!F24="Yes",ResultsProcessing!F24="No target set"))</xm:f>
            <x14:dxf>
              <font>
                <b/>
                <i val="0"/>
                <color rgb="FF007434"/>
              </font>
              <fill>
                <patternFill patternType="solid">
                  <bgColor rgb="FF8FFFA4"/>
                </patternFill>
              </fill>
            </x14:dxf>
          </x14:cfRule>
          <x14:cfRule type="expression" priority="12" id="{8DC9381A-EB6F-4F62-BA10-67F4F94101B0}">
            <xm:f>AND(E6="Not Answered",ResultsProcessing!$D24="Yes")</xm:f>
            <x14:dxf>
              <font>
                <color theme="9" tint="-0.499984740745262"/>
              </font>
              <fill>
                <patternFill>
                  <bgColor rgb="FFFBF3B5"/>
                </patternFill>
              </fill>
            </x14:dxf>
          </x14:cfRule>
          <xm:sqref>E6:I90</xm:sqref>
        </x14:conditionalFormatting>
      </x14:conditionalFormatting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8"/>
  <sheetViews>
    <sheetView topLeftCell="A19" workbookViewId="0">
      <selection activeCell="F24" sqref="F24"/>
    </sheetView>
  </sheetViews>
  <sheetFormatPr baseColWidth="10" defaultColWidth="8.83203125" defaultRowHeight="15" x14ac:dyDescent="0"/>
  <cols>
    <col min="1" max="1" width="10.83203125" customWidth="1"/>
    <col min="2" max="2" width="8.83203125" customWidth="1"/>
    <col min="3" max="3" width="15.83203125" bestFit="1" customWidth="1"/>
    <col min="4" max="4" width="11" style="122" customWidth="1"/>
    <col min="5" max="5" width="8.83203125" customWidth="1"/>
    <col min="6" max="6" width="13.83203125" customWidth="1"/>
    <col min="7" max="7" width="11.33203125" customWidth="1"/>
    <col min="8" max="8" width="10.83203125" customWidth="1"/>
    <col min="9" max="9" width="12.1640625" customWidth="1"/>
    <col min="10" max="10" width="6.83203125" customWidth="1"/>
    <col min="11" max="11" width="7.5" customWidth="1"/>
    <col min="12" max="12" width="16.1640625" customWidth="1"/>
  </cols>
  <sheetData>
    <row r="1" spans="1:3">
      <c r="A1" s="3" t="s">
        <v>396</v>
      </c>
      <c r="B1" s="1" t="s">
        <v>237</v>
      </c>
      <c r="C1" t="s">
        <v>419</v>
      </c>
    </row>
    <row r="2" spans="1:3">
      <c r="A2" t="str">
        <f>'2. Process scope &amp; goals'!B9:B9</f>
        <v>GR1: Top Management Commitment &amp; Responsibility</v>
      </c>
      <c r="B2" s="1" t="str">
        <f>'2. Process scope &amp; goals'!C9:C9</f>
        <v>Yes</v>
      </c>
      <c r="C2">
        <f>'2. Process scope &amp; goals'!D9:D9</f>
        <v>2</v>
      </c>
    </row>
    <row r="3" spans="1:3">
      <c r="A3" t="str">
        <f>'2. Process scope &amp; goals'!B10:B10</f>
        <v>GR2: Documentation</v>
      </c>
      <c r="B3" s="1" t="str">
        <f>'2. Process scope &amp; goals'!C10:C10</f>
        <v>Yes</v>
      </c>
      <c r="C3">
        <f>'2. Process scope &amp; goals'!D10:D10</f>
        <v>2</v>
      </c>
    </row>
    <row r="4" spans="1:3">
      <c r="A4" t="str">
        <f>'2. Process scope &amp; goals'!B11:B11</f>
        <v>GR3: Defining The Scope of Service Management</v>
      </c>
      <c r="B4" s="1" t="str">
        <f>'2. Process scope &amp; goals'!C11:C11</f>
        <v>Yes</v>
      </c>
      <c r="C4">
        <f>'2. Process scope &amp; goals'!D11:D11</f>
        <v>2</v>
      </c>
    </row>
    <row r="5" spans="1:3">
      <c r="A5" t="str">
        <f>'2. Process scope &amp; goals'!B12:B12</f>
        <v>GR4: Planning Service Management (PLAN)</v>
      </c>
      <c r="B5" s="1" t="str">
        <f>'2. Process scope &amp; goals'!C12:C12</f>
        <v>Yes</v>
      </c>
      <c r="C5">
        <f>'2. Process scope &amp; goals'!D12:D12</f>
        <v>2</v>
      </c>
    </row>
    <row r="6" spans="1:3">
      <c r="A6" t="str">
        <f>'2. Process scope &amp; goals'!B13:B13</f>
        <v>GR5: Implementing Service Management (DO)</v>
      </c>
      <c r="B6" s="1" t="str">
        <f>'2. Process scope &amp; goals'!C13:C13</f>
        <v>Yes</v>
      </c>
      <c r="C6">
        <f>'2. Process scope &amp; goals'!D13:D13</f>
        <v>2</v>
      </c>
    </row>
    <row r="7" spans="1:3">
      <c r="A7" t="str">
        <f>'2. Process scope &amp; goals'!B14:B14</f>
        <v>GR6: Monitoring and Reviewing Service Management (CHECK)</v>
      </c>
      <c r="B7" s="1" t="str">
        <f>'2. Process scope &amp; goals'!C14:C14</f>
        <v>Yes</v>
      </c>
      <c r="C7">
        <f>'2. Process scope &amp; goals'!D14:D14</f>
        <v>2</v>
      </c>
    </row>
    <row r="8" spans="1:3">
      <c r="A8" t="str">
        <f>'2. Process scope &amp; goals'!B15:B15</f>
        <v>GR7: Continually Improving Service Management (ACT)</v>
      </c>
      <c r="B8" s="1" t="str">
        <f>'2. Process scope &amp; goals'!C15:C15</f>
        <v>Yes</v>
      </c>
      <c r="C8">
        <f>'2. Process scope &amp; goals'!D15:D15</f>
        <v>2</v>
      </c>
    </row>
    <row r="9" spans="1:3">
      <c r="A9" t="str">
        <f>'2. Process scope &amp; goals'!B17:B17</f>
        <v>PR1: Service Portfolio Management</v>
      </c>
      <c r="B9" s="1" t="str">
        <f>'2. Process scope &amp; goals'!C17:C17</f>
        <v>Yes</v>
      </c>
      <c r="C9">
        <f>'2. Process scope &amp; goals'!D17:D17</f>
        <v>2</v>
      </c>
    </row>
    <row r="10" spans="1:3">
      <c r="A10" t="str">
        <f>'2. Process scope &amp; goals'!B18:B18</f>
        <v>PR2: Service Level Management</v>
      </c>
      <c r="B10" s="1" t="str">
        <f>'2. Process scope &amp; goals'!C18:C18</f>
        <v>Yes</v>
      </c>
      <c r="C10">
        <f>'2. Process scope &amp; goals'!D18:D18</f>
        <v>3</v>
      </c>
    </row>
    <row r="11" spans="1:3">
      <c r="A11" t="str">
        <f>'2. Process scope &amp; goals'!B19:B19</f>
        <v>PR3: Service Reporting</v>
      </c>
      <c r="B11" s="1" t="str">
        <f>'2. Process scope &amp; goals'!C19:C19</f>
        <v>Yes</v>
      </c>
      <c r="C11">
        <f>'2. Process scope &amp; goals'!D19:D19</f>
        <v>2</v>
      </c>
    </row>
    <row r="12" spans="1:3">
      <c r="A12" t="str">
        <f>'2. Process scope &amp; goals'!B20:B20</f>
        <v>PR4: Service Availability and Continuity Management</v>
      </c>
      <c r="B12" s="1" t="str">
        <f>'2. Process scope &amp; goals'!C20:C20</f>
        <v>Yes</v>
      </c>
      <c r="C12">
        <f>'2. Process scope &amp; goals'!D20:D20</f>
        <v>1</v>
      </c>
    </row>
    <row r="13" spans="1:3">
      <c r="A13" t="str">
        <f>'2. Process scope &amp; goals'!B21:B21</f>
        <v>PR5: Capacity Management</v>
      </c>
      <c r="B13" s="1" t="str">
        <f>'2. Process scope &amp; goals'!C21:C21</f>
        <v>Yes</v>
      </c>
      <c r="C13">
        <f>'2. Process scope &amp; goals'!D21:D21</f>
        <v>1</v>
      </c>
    </row>
    <row r="14" spans="1:3">
      <c r="A14" t="str">
        <f>'2. Process scope &amp; goals'!B22:B22</f>
        <v>PR6: Information Security Management</v>
      </c>
      <c r="B14" s="1" t="str">
        <f>'2. Process scope &amp; goals'!C22:C22</f>
        <v>Yes</v>
      </c>
      <c r="C14">
        <f>'2. Process scope &amp; goals'!D22:D22</f>
        <v>2</v>
      </c>
    </row>
    <row r="15" spans="1:3">
      <c r="A15" t="str">
        <f>'2. Process scope &amp; goals'!B23:B23</f>
        <v>PR7: Customer Relationship Management</v>
      </c>
      <c r="B15" s="1" t="str">
        <f>'2. Process scope &amp; goals'!C23:C23</f>
        <v>Yes</v>
      </c>
      <c r="C15">
        <f>'2. Process scope &amp; goals'!D23:D23</f>
        <v>2</v>
      </c>
    </row>
    <row r="16" spans="1:3">
      <c r="A16" t="str">
        <f>'2. Process scope &amp; goals'!B24:B24</f>
        <v>PR8: Supplier Relationship management</v>
      </c>
      <c r="B16" s="1" t="str">
        <f>'2. Process scope &amp; goals'!C24:C24</f>
        <v>Yes</v>
      </c>
      <c r="C16">
        <f>'2. Process scope &amp; goals'!D24:D24</f>
        <v>1</v>
      </c>
    </row>
    <row r="17" spans="1:10">
      <c r="A17" t="str">
        <f>'2. Process scope &amp; goals'!B25:B25</f>
        <v>PR9: Incident and Service Request Management</v>
      </c>
      <c r="B17" s="1" t="str">
        <f>'2. Process scope &amp; goals'!C25:C25</f>
        <v>Yes</v>
      </c>
      <c r="C17">
        <f>'2. Process scope &amp; goals'!D25:D25</f>
        <v>3</v>
      </c>
    </row>
    <row r="18" spans="1:10">
      <c r="A18" t="str">
        <f>'2. Process scope &amp; goals'!B26:B26</f>
        <v>PR10: Problem Management</v>
      </c>
      <c r="B18" s="1" t="str">
        <f>'2. Process scope &amp; goals'!C26:C26</f>
        <v>Yes</v>
      </c>
      <c r="C18">
        <f>'2. Process scope &amp; goals'!D26:D26</f>
        <v>1</v>
      </c>
    </row>
    <row r="19" spans="1:10">
      <c r="A19" t="str">
        <f>'2. Process scope &amp; goals'!B27:B27</f>
        <v>PR11: Configuration Management</v>
      </c>
      <c r="B19" s="1" t="str">
        <f>'2. Process scope &amp; goals'!C27:C27</f>
        <v>Yes</v>
      </c>
      <c r="C19">
        <f>'2. Process scope &amp; goals'!D27:D27</f>
        <v>1</v>
      </c>
    </row>
    <row r="20" spans="1:10">
      <c r="A20" t="str">
        <f>'2. Process scope &amp; goals'!B28:B28</f>
        <v>PR12: Change Management</v>
      </c>
      <c r="B20" s="1" t="str">
        <f>'2. Process scope &amp; goals'!C28:C28</f>
        <v>Yes</v>
      </c>
      <c r="C20">
        <f>'2. Process scope &amp; goals'!D28:D28</f>
        <v>3</v>
      </c>
    </row>
    <row r="21" spans="1:10">
      <c r="A21" t="str">
        <f>'2. Process scope &amp; goals'!B29:B29</f>
        <v>PR13: Release and Deployment Management</v>
      </c>
      <c r="B21" s="1" t="str">
        <f>'2. Process scope &amp; goals'!C29:C29</f>
        <v>Yes</v>
      </c>
      <c r="C21">
        <f>'2. Process scope &amp; goals'!D29:D29</f>
        <v>1</v>
      </c>
    </row>
    <row r="22" spans="1:10">
      <c r="A22" t="str">
        <f>'2. Process scope &amp; goals'!B30:B30</f>
        <v>PR14: Continual Service Improvement Management</v>
      </c>
      <c r="B22" s="1" t="str">
        <f>'2. Process scope &amp; goals'!C30:C30</f>
        <v>Yes</v>
      </c>
      <c r="C22">
        <f>'2. Process scope &amp; goals'!D30:D30</f>
        <v>2</v>
      </c>
    </row>
    <row r="23" spans="1:10" ht="36.75" customHeight="1">
      <c r="A23" t="s">
        <v>396</v>
      </c>
      <c r="B23" t="s">
        <v>395</v>
      </c>
      <c r="C23" s="1" t="s">
        <v>236</v>
      </c>
      <c r="D23" s="129" t="s">
        <v>418</v>
      </c>
      <c r="E23" s="130" t="s">
        <v>238</v>
      </c>
      <c r="F23" s="3" t="s">
        <v>278</v>
      </c>
      <c r="G23" s="3" t="s">
        <v>279</v>
      </c>
      <c r="H23" s="3" t="s">
        <v>280</v>
      </c>
      <c r="I23" s="3" t="s">
        <v>240</v>
      </c>
      <c r="J23" s="3" t="s">
        <v>421</v>
      </c>
    </row>
    <row r="24" spans="1:10">
      <c r="A24" t="s">
        <v>397</v>
      </c>
      <c r="B24" t="str">
        <f>'3. Process Assessment'!C5</f>
        <v>GR1.1</v>
      </c>
      <c r="C24">
        <f>'3. Process Assessment'!H5</f>
        <v>2</v>
      </c>
      <c r="D24" s="122" t="str">
        <f>$B$2</f>
        <v>Yes</v>
      </c>
      <c r="E24" s="140">
        <f>$C$2</f>
        <v>2</v>
      </c>
      <c r="F24" t="str">
        <f>IF(E24="Select…. ", "No target set", IF(E24&gt;=0,"Yes","No"))</f>
        <v>Yes</v>
      </c>
      <c r="G24" t="str">
        <f>IF(E24="Select…. ", "No target set", IF(E24&gt;=1,"Yes","No"))</f>
        <v>Yes</v>
      </c>
      <c r="H24" t="str">
        <f>IF(E24="Select…. ", "No target set", IF(E24&gt;=2,"Yes","No"))</f>
        <v>Yes</v>
      </c>
      <c r="I24" t="str">
        <f>IF(E24="Select…. ", "No target set", IF(E24&gt;=3,"Yes","No"))</f>
        <v>No</v>
      </c>
      <c r="J24" s="3">
        <v>1</v>
      </c>
    </row>
    <row r="25" spans="1:10">
      <c r="A25" t="s">
        <v>397</v>
      </c>
      <c r="B25" t="str">
        <f>'3. Process Assessment'!C8</f>
        <v>GR1.2</v>
      </c>
      <c r="C25">
        <f>'3. Process Assessment'!H8</f>
        <v>3</v>
      </c>
      <c r="D25" s="122" t="str">
        <f>$B$2</f>
        <v>Yes</v>
      </c>
      <c r="E25" s="140">
        <f>$C$2</f>
        <v>2</v>
      </c>
      <c r="F25" t="str">
        <f t="shared" ref="F25:F88" si="0">IF(E25="Select…. ", "No target set", IF(E25&gt;=0,"Yes","No"))</f>
        <v>Yes</v>
      </c>
      <c r="G25" t="str">
        <f t="shared" ref="G25:G88" si="1">IF(E25="Select…. ", "No target set", IF(E25&gt;=1,"Yes","No"))</f>
        <v>Yes</v>
      </c>
      <c r="H25" t="str">
        <f t="shared" ref="H25:H88" si="2">IF(E25="Select…. ", "No target set", IF(E25&gt;=2,"Yes","No"))</f>
        <v>Yes</v>
      </c>
      <c r="I25" t="str">
        <f t="shared" ref="I25:I88" si="3">IF(E25="Select…. ", "No target set", IF(E25&gt;=3,"Yes","No"))</f>
        <v>No</v>
      </c>
      <c r="J25" s="3">
        <v>2</v>
      </c>
    </row>
    <row r="26" spans="1:10">
      <c r="A26" t="s">
        <v>398</v>
      </c>
      <c r="B26" t="str">
        <f>'3. Process Assessment'!C11</f>
        <v>GR2.1</v>
      </c>
      <c r="C26">
        <f>'3. Process Assessment'!H11</f>
        <v>3</v>
      </c>
      <c r="D26" s="122" t="str">
        <f>$B$3</f>
        <v>Yes</v>
      </c>
      <c r="E26" s="140">
        <f>$C$3</f>
        <v>2</v>
      </c>
      <c r="F26" t="str">
        <f t="shared" si="0"/>
        <v>Yes</v>
      </c>
      <c r="G26" t="str">
        <f t="shared" si="1"/>
        <v>Yes</v>
      </c>
      <c r="H26" t="str">
        <f t="shared" si="2"/>
        <v>Yes</v>
      </c>
      <c r="I26" t="str">
        <f t="shared" si="3"/>
        <v>No</v>
      </c>
      <c r="J26" s="3">
        <v>3</v>
      </c>
    </row>
    <row r="27" spans="1:10">
      <c r="A27" t="s">
        <v>398</v>
      </c>
      <c r="B27" t="str">
        <f>'3. Process Assessment'!C14</f>
        <v>GR2.2</v>
      </c>
      <c r="C27">
        <f>'3. Process Assessment'!H14</f>
        <v>2</v>
      </c>
      <c r="D27" s="122" t="str">
        <f t="shared" ref="D27:D29" si="4">$B$3</f>
        <v>Yes</v>
      </c>
      <c r="E27" s="140">
        <f>$C$3</f>
        <v>2</v>
      </c>
      <c r="F27" t="str">
        <f t="shared" si="0"/>
        <v>Yes</v>
      </c>
      <c r="G27" t="str">
        <f t="shared" si="1"/>
        <v>Yes</v>
      </c>
      <c r="H27" t="str">
        <f t="shared" si="2"/>
        <v>Yes</v>
      </c>
      <c r="I27" t="str">
        <f t="shared" si="3"/>
        <v>No</v>
      </c>
      <c r="J27" s="3">
        <v>4</v>
      </c>
    </row>
    <row r="28" spans="1:10">
      <c r="A28" t="s">
        <v>398</v>
      </c>
      <c r="B28" t="str">
        <f>'3. Process Assessment'!C17</f>
        <v>GR2.3</v>
      </c>
      <c r="C28">
        <f>'3. Process Assessment'!H17</f>
        <v>3</v>
      </c>
      <c r="D28" s="122" t="str">
        <f t="shared" si="4"/>
        <v>Yes</v>
      </c>
      <c r="E28" s="140">
        <f>$C$3</f>
        <v>2</v>
      </c>
      <c r="F28" t="str">
        <f t="shared" si="0"/>
        <v>Yes</v>
      </c>
      <c r="G28" t="str">
        <f t="shared" si="1"/>
        <v>Yes</v>
      </c>
      <c r="H28" t="str">
        <f t="shared" si="2"/>
        <v>Yes</v>
      </c>
      <c r="I28" t="str">
        <f t="shared" si="3"/>
        <v>No</v>
      </c>
      <c r="J28" s="3">
        <v>5</v>
      </c>
    </row>
    <row r="29" spans="1:10">
      <c r="A29" t="s">
        <v>398</v>
      </c>
      <c r="B29" t="str">
        <f>'3. Process Assessment'!C20</f>
        <v>GR2.4</v>
      </c>
      <c r="C29">
        <f>'3. Process Assessment'!H20</f>
        <v>2</v>
      </c>
      <c r="D29" s="122" t="str">
        <f t="shared" si="4"/>
        <v>Yes</v>
      </c>
      <c r="E29" s="140">
        <f>$C$3</f>
        <v>2</v>
      </c>
      <c r="F29" t="str">
        <f t="shared" si="0"/>
        <v>Yes</v>
      </c>
      <c r="G29" t="str">
        <f t="shared" si="1"/>
        <v>Yes</v>
      </c>
      <c r="H29" t="str">
        <f t="shared" si="2"/>
        <v>Yes</v>
      </c>
      <c r="I29" t="str">
        <f t="shared" si="3"/>
        <v>No</v>
      </c>
      <c r="J29" s="3">
        <v>6</v>
      </c>
    </row>
    <row r="30" spans="1:10">
      <c r="A30" t="s">
        <v>399</v>
      </c>
      <c r="B30" t="str">
        <f>'3. Process Assessment'!C23</f>
        <v>GR3.1</v>
      </c>
      <c r="C30">
        <f>'3. Process Assessment'!H23</f>
        <v>3</v>
      </c>
      <c r="D30" s="122" t="str">
        <f>$B$4</f>
        <v>Yes</v>
      </c>
      <c r="E30" s="140">
        <f>$C$4</f>
        <v>2</v>
      </c>
      <c r="F30" t="str">
        <f t="shared" si="0"/>
        <v>Yes</v>
      </c>
      <c r="G30" t="str">
        <f t="shared" si="1"/>
        <v>Yes</v>
      </c>
      <c r="H30" t="str">
        <f t="shared" si="2"/>
        <v>Yes</v>
      </c>
      <c r="I30" t="str">
        <f t="shared" si="3"/>
        <v>No</v>
      </c>
      <c r="J30" s="3">
        <v>7</v>
      </c>
    </row>
    <row r="31" spans="1:10">
      <c r="A31" t="s">
        <v>400</v>
      </c>
      <c r="B31" t="str">
        <f>'3. Process Assessment'!C26</f>
        <v>GR4.1</v>
      </c>
      <c r="C31">
        <f>'3. Process Assessment'!H26</f>
        <v>2</v>
      </c>
      <c r="D31" s="122" t="str">
        <f>$B$5</f>
        <v>Yes</v>
      </c>
      <c r="E31" s="140">
        <f>$C$5</f>
        <v>2</v>
      </c>
      <c r="F31" t="str">
        <f t="shared" si="0"/>
        <v>Yes</v>
      </c>
      <c r="G31" t="str">
        <f t="shared" si="1"/>
        <v>Yes</v>
      </c>
      <c r="H31" t="str">
        <f t="shared" si="2"/>
        <v>Yes</v>
      </c>
      <c r="I31" t="str">
        <f t="shared" si="3"/>
        <v>No</v>
      </c>
      <c r="J31" s="3">
        <v>8</v>
      </c>
    </row>
    <row r="32" spans="1:10">
      <c r="A32" t="s">
        <v>400</v>
      </c>
      <c r="B32" t="str">
        <f>'3. Process Assessment'!C29</f>
        <v>GR4.2</v>
      </c>
      <c r="C32">
        <f>'3. Process Assessment'!H29</f>
        <v>2</v>
      </c>
      <c r="D32" s="122" t="str">
        <f>$B$5</f>
        <v>Yes</v>
      </c>
      <c r="E32" s="140">
        <f>$C$5</f>
        <v>2</v>
      </c>
      <c r="F32" t="str">
        <f t="shared" si="0"/>
        <v>Yes</v>
      </c>
      <c r="G32" t="str">
        <f t="shared" si="1"/>
        <v>Yes</v>
      </c>
      <c r="H32" t="str">
        <f t="shared" si="2"/>
        <v>Yes</v>
      </c>
      <c r="I32" t="str">
        <f t="shared" si="3"/>
        <v>No</v>
      </c>
      <c r="J32" s="3">
        <v>9</v>
      </c>
    </row>
    <row r="33" spans="1:17">
      <c r="A33" t="s">
        <v>400</v>
      </c>
      <c r="B33" t="str">
        <f>'3. Process Assessment'!C32</f>
        <v>GR4.3</v>
      </c>
      <c r="C33">
        <f>'3. Process Assessment'!H32</f>
        <v>2</v>
      </c>
      <c r="D33" s="122" t="str">
        <f>$B$5</f>
        <v>Yes</v>
      </c>
      <c r="E33" s="140">
        <f>$C$5</f>
        <v>2</v>
      </c>
      <c r="F33" t="str">
        <f t="shared" si="0"/>
        <v>Yes</v>
      </c>
      <c r="G33" t="str">
        <f t="shared" si="1"/>
        <v>Yes</v>
      </c>
      <c r="H33" t="str">
        <f t="shared" si="2"/>
        <v>Yes</v>
      </c>
      <c r="I33" t="str">
        <f t="shared" si="3"/>
        <v>No</v>
      </c>
      <c r="J33" s="3">
        <v>10</v>
      </c>
    </row>
    <row r="34" spans="1:17">
      <c r="A34" t="s">
        <v>401</v>
      </c>
      <c r="B34" t="str">
        <f>'3. Process Assessment'!C35</f>
        <v>GR5.1</v>
      </c>
      <c r="C34">
        <f>'3. Process Assessment'!H35</f>
        <v>2</v>
      </c>
      <c r="D34" s="122" t="str">
        <f>$B$6</f>
        <v>Yes</v>
      </c>
      <c r="E34" s="140">
        <f>$C$6</f>
        <v>2</v>
      </c>
      <c r="F34" t="str">
        <f t="shared" si="0"/>
        <v>Yes</v>
      </c>
      <c r="G34" t="str">
        <f t="shared" si="1"/>
        <v>Yes</v>
      </c>
      <c r="H34" t="str">
        <f t="shared" si="2"/>
        <v>Yes</v>
      </c>
      <c r="I34" t="str">
        <f t="shared" si="3"/>
        <v>No</v>
      </c>
      <c r="J34" s="3">
        <v>11</v>
      </c>
    </row>
    <row r="35" spans="1:17">
      <c r="A35" t="s">
        <v>401</v>
      </c>
      <c r="B35" t="str">
        <f>'3. Process Assessment'!C38</f>
        <v>GR5.2</v>
      </c>
      <c r="C35">
        <f>'3. Process Assessment'!H38</f>
        <v>3</v>
      </c>
      <c r="D35" s="122" t="str">
        <f>$B$6</f>
        <v>Yes</v>
      </c>
      <c r="E35" s="140">
        <f>$C$6</f>
        <v>2</v>
      </c>
      <c r="F35" t="str">
        <f t="shared" si="0"/>
        <v>Yes</v>
      </c>
      <c r="G35" t="str">
        <f t="shared" si="1"/>
        <v>Yes</v>
      </c>
      <c r="H35" t="str">
        <f t="shared" si="2"/>
        <v>Yes</v>
      </c>
      <c r="I35" t="str">
        <f t="shared" si="3"/>
        <v>No</v>
      </c>
      <c r="J35" s="3">
        <v>12</v>
      </c>
    </row>
    <row r="36" spans="1:17">
      <c r="A36" t="s">
        <v>402</v>
      </c>
      <c r="B36" t="str">
        <f>'3. Process Assessment'!C41</f>
        <v>GR6.1</v>
      </c>
      <c r="C36">
        <f>'3. Process Assessment'!H41</f>
        <v>2</v>
      </c>
      <c r="D36" s="122" t="str">
        <f>$B$7</f>
        <v>Yes</v>
      </c>
      <c r="E36" s="140">
        <f>$C$7</f>
        <v>2</v>
      </c>
      <c r="F36" t="str">
        <f t="shared" si="0"/>
        <v>Yes</v>
      </c>
      <c r="G36" t="str">
        <f t="shared" si="1"/>
        <v>Yes</v>
      </c>
      <c r="H36" t="str">
        <f t="shared" si="2"/>
        <v>Yes</v>
      </c>
      <c r="I36" t="str">
        <f t="shared" si="3"/>
        <v>No</v>
      </c>
      <c r="J36" s="3">
        <v>13</v>
      </c>
    </row>
    <row r="37" spans="1:17">
      <c r="A37" t="s">
        <v>402</v>
      </c>
      <c r="B37" t="str">
        <f>'3. Process Assessment'!C44</f>
        <v>GR6.2</v>
      </c>
      <c r="C37">
        <f>'3. Process Assessment'!H44</f>
        <v>2</v>
      </c>
      <c r="D37" s="122" t="str">
        <f>$B$7</f>
        <v>Yes</v>
      </c>
      <c r="E37" s="140">
        <f>$C$7</f>
        <v>2</v>
      </c>
      <c r="F37" t="str">
        <f t="shared" si="0"/>
        <v>Yes</v>
      </c>
      <c r="G37" t="str">
        <f t="shared" si="1"/>
        <v>Yes</v>
      </c>
      <c r="H37" t="str">
        <f t="shared" si="2"/>
        <v>Yes</v>
      </c>
      <c r="I37" t="str">
        <f t="shared" si="3"/>
        <v>No</v>
      </c>
      <c r="J37" s="3">
        <v>14</v>
      </c>
    </row>
    <row r="38" spans="1:17">
      <c r="A38" t="s">
        <v>403</v>
      </c>
      <c r="B38" t="str">
        <f>'3. Process Assessment'!C47</f>
        <v>GR7.1</v>
      </c>
      <c r="C38">
        <f>'3. Process Assessment'!H47</f>
        <v>2</v>
      </c>
      <c r="D38" s="122" t="str">
        <f>$B$8</f>
        <v>Yes</v>
      </c>
      <c r="E38" s="140">
        <f>$C$8</f>
        <v>2</v>
      </c>
      <c r="F38" t="str">
        <f t="shared" si="0"/>
        <v>Yes</v>
      </c>
      <c r="G38" t="str">
        <f t="shared" si="1"/>
        <v>Yes</v>
      </c>
      <c r="H38" t="str">
        <f t="shared" si="2"/>
        <v>Yes</v>
      </c>
      <c r="I38" t="str">
        <f t="shared" si="3"/>
        <v>No</v>
      </c>
      <c r="J38" s="3">
        <v>15</v>
      </c>
    </row>
    <row r="39" spans="1:17">
      <c r="A39" t="s">
        <v>403</v>
      </c>
      <c r="B39" t="str">
        <f>'3. Process Assessment'!C50</f>
        <v>GR7.2</v>
      </c>
      <c r="C39">
        <f>'3. Process Assessment'!H50</f>
        <v>2</v>
      </c>
      <c r="D39" s="122" t="str">
        <f>$B$8</f>
        <v>Yes</v>
      </c>
      <c r="E39" s="140">
        <f>$C$8</f>
        <v>2</v>
      </c>
      <c r="F39" t="str">
        <f t="shared" si="0"/>
        <v>Yes</v>
      </c>
      <c r="G39" t="str">
        <f t="shared" si="1"/>
        <v>Yes</v>
      </c>
      <c r="H39" t="str">
        <f t="shared" si="2"/>
        <v>Yes</v>
      </c>
      <c r="I39" t="str">
        <f t="shared" si="3"/>
        <v>No</v>
      </c>
      <c r="J39" s="3">
        <v>16</v>
      </c>
    </row>
    <row r="40" spans="1:17">
      <c r="A40" t="s">
        <v>404</v>
      </c>
      <c r="B40" t="str">
        <f>'3. Process Assessment'!C54</f>
        <v>PR1.1</v>
      </c>
      <c r="C40">
        <f>'3. Process Assessment'!H54</f>
        <v>3</v>
      </c>
      <c r="D40" s="122" t="str">
        <f>$B$9</f>
        <v>Yes</v>
      </c>
      <c r="E40" s="140">
        <f>$C$9</f>
        <v>2</v>
      </c>
      <c r="F40" t="str">
        <f t="shared" si="0"/>
        <v>Yes</v>
      </c>
      <c r="G40" t="str">
        <f t="shared" si="1"/>
        <v>Yes</v>
      </c>
      <c r="H40" t="str">
        <f t="shared" si="2"/>
        <v>Yes</v>
      </c>
      <c r="I40" t="str">
        <f t="shared" si="3"/>
        <v>No</v>
      </c>
      <c r="J40" s="3">
        <v>17</v>
      </c>
      <c r="Q40" t="s">
        <v>420</v>
      </c>
    </row>
    <row r="41" spans="1:17">
      <c r="A41" t="s">
        <v>404</v>
      </c>
      <c r="B41" t="str">
        <f>'3. Process Assessment'!C57</f>
        <v>PR1.2</v>
      </c>
      <c r="C41">
        <f>'3. Process Assessment'!H57</f>
        <v>2</v>
      </c>
      <c r="D41" s="122" t="str">
        <f t="shared" ref="D41:D43" si="5">$B$9</f>
        <v>Yes</v>
      </c>
      <c r="E41" s="140">
        <f>$C$9</f>
        <v>2</v>
      </c>
      <c r="F41" t="str">
        <f t="shared" si="0"/>
        <v>Yes</v>
      </c>
      <c r="G41" t="str">
        <f t="shared" si="1"/>
        <v>Yes</v>
      </c>
      <c r="H41" t="str">
        <f t="shared" si="2"/>
        <v>Yes</v>
      </c>
      <c r="I41" t="str">
        <f t="shared" si="3"/>
        <v>No</v>
      </c>
      <c r="J41" s="3">
        <v>18</v>
      </c>
    </row>
    <row r="42" spans="1:17">
      <c r="A42" t="s">
        <v>404</v>
      </c>
      <c r="B42" t="str">
        <f>'3. Process Assessment'!C60</f>
        <v>PR1.3</v>
      </c>
      <c r="C42">
        <f>'3. Process Assessment'!H60</f>
        <v>2</v>
      </c>
      <c r="D42" s="122" t="str">
        <f t="shared" si="5"/>
        <v>Yes</v>
      </c>
      <c r="E42" s="140">
        <f>$C$9</f>
        <v>2</v>
      </c>
      <c r="F42" t="str">
        <f t="shared" si="0"/>
        <v>Yes</v>
      </c>
      <c r="G42" t="str">
        <f t="shared" si="1"/>
        <v>Yes</v>
      </c>
      <c r="H42" t="str">
        <f t="shared" si="2"/>
        <v>Yes</v>
      </c>
      <c r="I42" t="str">
        <f t="shared" si="3"/>
        <v>No</v>
      </c>
      <c r="J42" s="3">
        <v>19</v>
      </c>
    </row>
    <row r="43" spans="1:17">
      <c r="A43" t="s">
        <v>404</v>
      </c>
      <c r="B43" t="str">
        <f>'3. Process Assessment'!C63</f>
        <v>PR1.4</v>
      </c>
      <c r="C43">
        <f>'3. Process Assessment'!H63</f>
        <v>3</v>
      </c>
      <c r="D43" s="122" t="str">
        <f t="shared" si="5"/>
        <v>Yes</v>
      </c>
      <c r="E43" s="140">
        <f>$C$9</f>
        <v>2</v>
      </c>
      <c r="F43" t="str">
        <f t="shared" si="0"/>
        <v>Yes</v>
      </c>
      <c r="G43" t="str">
        <f t="shared" si="1"/>
        <v>Yes</v>
      </c>
      <c r="H43" t="str">
        <f t="shared" si="2"/>
        <v>Yes</v>
      </c>
      <c r="I43" t="str">
        <f t="shared" si="3"/>
        <v>No</v>
      </c>
      <c r="J43" s="3">
        <v>20</v>
      </c>
    </row>
    <row r="44" spans="1:17">
      <c r="A44" t="s">
        <v>405</v>
      </c>
      <c r="B44" t="str">
        <f>'3. Process Assessment'!C66</f>
        <v>PR2.1</v>
      </c>
      <c r="C44">
        <f>'3. Process Assessment'!H66</f>
        <v>3</v>
      </c>
      <c r="D44" s="122" t="str">
        <f>$B$10</f>
        <v>Yes</v>
      </c>
      <c r="E44" s="140">
        <f t="shared" ref="E44:E50" si="6">$C$10</f>
        <v>3</v>
      </c>
      <c r="F44" t="str">
        <f t="shared" si="0"/>
        <v>Yes</v>
      </c>
      <c r="G44" t="str">
        <f t="shared" si="1"/>
        <v>Yes</v>
      </c>
      <c r="H44" t="str">
        <f t="shared" si="2"/>
        <v>Yes</v>
      </c>
      <c r="I44" t="str">
        <f t="shared" si="3"/>
        <v>Yes</v>
      </c>
      <c r="J44" s="3">
        <v>21</v>
      </c>
    </row>
    <row r="45" spans="1:17">
      <c r="A45" t="s">
        <v>405</v>
      </c>
      <c r="B45" t="str">
        <f>'3. Process Assessment'!C69</f>
        <v>PR2.2</v>
      </c>
      <c r="C45">
        <f>'3. Process Assessment'!H69</f>
        <v>3</v>
      </c>
      <c r="D45" s="122" t="str">
        <f t="shared" ref="D45:D50" si="7">$B$10</f>
        <v>Yes</v>
      </c>
      <c r="E45" s="140">
        <f t="shared" si="6"/>
        <v>3</v>
      </c>
      <c r="F45" t="str">
        <f t="shared" si="0"/>
        <v>Yes</v>
      </c>
      <c r="G45" t="str">
        <f t="shared" si="1"/>
        <v>Yes</v>
      </c>
      <c r="H45" t="str">
        <f t="shared" si="2"/>
        <v>Yes</v>
      </c>
      <c r="I45" t="str">
        <f t="shared" si="3"/>
        <v>Yes</v>
      </c>
      <c r="J45" s="3">
        <v>22</v>
      </c>
    </row>
    <row r="46" spans="1:17">
      <c r="A46" t="s">
        <v>405</v>
      </c>
      <c r="B46" t="str">
        <f>'3. Process Assessment'!C72</f>
        <v>PR2.3</v>
      </c>
      <c r="C46">
        <f>'3. Process Assessment'!H72</f>
        <v>3</v>
      </c>
      <c r="D46" s="122" t="str">
        <f t="shared" si="7"/>
        <v>Yes</v>
      </c>
      <c r="E46" s="140">
        <f t="shared" si="6"/>
        <v>3</v>
      </c>
      <c r="F46" t="str">
        <f t="shared" si="0"/>
        <v>Yes</v>
      </c>
      <c r="G46" t="str">
        <f t="shared" si="1"/>
        <v>Yes</v>
      </c>
      <c r="H46" t="str">
        <f t="shared" si="2"/>
        <v>Yes</v>
      </c>
      <c r="I46" t="str">
        <f t="shared" si="3"/>
        <v>Yes</v>
      </c>
      <c r="J46" s="3">
        <v>23</v>
      </c>
    </row>
    <row r="47" spans="1:17">
      <c r="A47" t="s">
        <v>405</v>
      </c>
      <c r="B47" t="str">
        <f>'3. Process Assessment'!C75</f>
        <v>PR2.4</v>
      </c>
      <c r="C47">
        <f>'3. Process Assessment'!H75</f>
        <v>3</v>
      </c>
      <c r="D47" s="122" t="str">
        <f t="shared" si="7"/>
        <v>Yes</v>
      </c>
      <c r="E47" s="140">
        <f t="shared" si="6"/>
        <v>3</v>
      </c>
      <c r="F47" t="str">
        <f t="shared" si="0"/>
        <v>Yes</v>
      </c>
      <c r="G47" t="str">
        <f t="shared" si="1"/>
        <v>Yes</v>
      </c>
      <c r="H47" t="str">
        <f t="shared" si="2"/>
        <v>Yes</v>
      </c>
      <c r="I47" t="str">
        <f t="shared" si="3"/>
        <v>Yes</v>
      </c>
      <c r="J47" s="3">
        <v>24</v>
      </c>
    </row>
    <row r="48" spans="1:17">
      <c r="A48" t="s">
        <v>405</v>
      </c>
      <c r="B48" t="str">
        <f>'3. Process Assessment'!C78</f>
        <v>PR2.5</v>
      </c>
      <c r="C48">
        <f>'3. Process Assessment'!H78</f>
        <v>3</v>
      </c>
      <c r="D48" s="122" t="str">
        <f t="shared" si="7"/>
        <v>Yes</v>
      </c>
      <c r="E48" s="140">
        <f t="shared" si="6"/>
        <v>3</v>
      </c>
      <c r="F48" t="str">
        <f t="shared" si="0"/>
        <v>Yes</v>
      </c>
      <c r="G48" t="str">
        <f t="shared" si="1"/>
        <v>Yes</v>
      </c>
      <c r="H48" t="str">
        <f t="shared" si="2"/>
        <v>Yes</v>
      </c>
      <c r="I48" t="str">
        <f t="shared" si="3"/>
        <v>Yes</v>
      </c>
      <c r="J48" s="3">
        <v>25</v>
      </c>
    </row>
    <row r="49" spans="1:10">
      <c r="A49" t="s">
        <v>405</v>
      </c>
      <c r="B49" t="str">
        <f>'3. Process Assessment'!C81</f>
        <v>PR2.6</v>
      </c>
      <c r="C49">
        <f>'3. Process Assessment'!H81</f>
        <v>3</v>
      </c>
      <c r="D49" s="122" t="str">
        <f t="shared" si="7"/>
        <v>Yes</v>
      </c>
      <c r="E49" s="140">
        <f t="shared" si="6"/>
        <v>3</v>
      </c>
      <c r="F49" t="str">
        <f t="shared" si="0"/>
        <v>Yes</v>
      </c>
      <c r="G49" t="str">
        <f t="shared" si="1"/>
        <v>Yes</v>
      </c>
      <c r="H49" t="str">
        <f t="shared" si="2"/>
        <v>Yes</v>
      </c>
      <c r="I49" t="str">
        <f t="shared" si="3"/>
        <v>Yes</v>
      </c>
      <c r="J49" s="3">
        <v>26</v>
      </c>
    </row>
    <row r="50" spans="1:10">
      <c r="A50" t="s">
        <v>405</v>
      </c>
      <c r="B50" t="str">
        <f>'3. Process Assessment'!C84</f>
        <v>PR2.7</v>
      </c>
      <c r="C50">
        <f>'3. Process Assessment'!H84</f>
        <v>3</v>
      </c>
      <c r="D50" s="122" t="str">
        <f t="shared" si="7"/>
        <v>Yes</v>
      </c>
      <c r="E50" s="140">
        <f t="shared" si="6"/>
        <v>3</v>
      </c>
      <c r="F50" t="str">
        <f t="shared" si="0"/>
        <v>Yes</v>
      </c>
      <c r="G50" t="str">
        <f t="shared" si="1"/>
        <v>Yes</v>
      </c>
      <c r="H50" t="str">
        <f t="shared" si="2"/>
        <v>Yes</v>
      </c>
      <c r="I50" t="str">
        <f t="shared" si="3"/>
        <v>Yes</v>
      </c>
      <c r="J50" s="3">
        <v>27</v>
      </c>
    </row>
    <row r="51" spans="1:10">
      <c r="A51" t="s">
        <v>406</v>
      </c>
      <c r="B51" t="str">
        <f>'3. Process Assessment'!C87</f>
        <v>PR3.1</v>
      </c>
      <c r="C51">
        <f>'3. Process Assessment'!H87</f>
        <v>3</v>
      </c>
      <c r="D51" s="122" t="str">
        <f>$B$11</f>
        <v>Yes</v>
      </c>
      <c r="E51" s="140">
        <f>$C$11</f>
        <v>2</v>
      </c>
      <c r="F51" t="str">
        <f t="shared" si="0"/>
        <v>Yes</v>
      </c>
      <c r="G51" t="str">
        <f t="shared" si="1"/>
        <v>Yes</v>
      </c>
      <c r="H51" t="str">
        <f t="shared" si="2"/>
        <v>Yes</v>
      </c>
      <c r="I51" t="str">
        <f t="shared" si="3"/>
        <v>No</v>
      </c>
      <c r="J51" s="3">
        <v>28</v>
      </c>
    </row>
    <row r="52" spans="1:10">
      <c r="A52" t="s">
        <v>406</v>
      </c>
      <c r="B52" t="str">
        <f>'3. Process Assessment'!C90</f>
        <v>PR3.2</v>
      </c>
      <c r="C52">
        <f>'3. Process Assessment'!H90</f>
        <v>3</v>
      </c>
      <c r="D52" s="122" t="str">
        <f t="shared" ref="D52:D53" si="8">$B$11</f>
        <v>Yes</v>
      </c>
      <c r="E52" s="140">
        <f>$C$11</f>
        <v>2</v>
      </c>
      <c r="F52" t="str">
        <f t="shared" si="0"/>
        <v>Yes</v>
      </c>
      <c r="G52" t="str">
        <f t="shared" si="1"/>
        <v>Yes</v>
      </c>
      <c r="H52" t="str">
        <f t="shared" si="2"/>
        <v>Yes</v>
      </c>
      <c r="I52" t="str">
        <f t="shared" si="3"/>
        <v>No</v>
      </c>
      <c r="J52" s="3">
        <v>29</v>
      </c>
    </row>
    <row r="53" spans="1:10">
      <c r="A53" t="s">
        <v>406</v>
      </c>
      <c r="B53" t="str">
        <f>'3. Process Assessment'!C93</f>
        <v>PR3.3</v>
      </c>
      <c r="C53">
        <f>'3. Process Assessment'!H93</f>
        <v>3</v>
      </c>
      <c r="D53" s="122" t="str">
        <f t="shared" si="8"/>
        <v>Yes</v>
      </c>
      <c r="E53" s="140">
        <f>$C$11</f>
        <v>2</v>
      </c>
      <c r="F53" t="str">
        <f t="shared" si="0"/>
        <v>Yes</v>
      </c>
      <c r="G53" t="str">
        <f t="shared" si="1"/>
        <v>Yes</v>
      </c>
      <c r="H53" t="str">
        <f t="shared" si="2"/>
        <v>Yes</v>
      </c>
      <c r="I53" t="str">
        <f t="shared" si="3"/>
        <v>No</v>
      </c>
      <c r="J53" s="3">
        <v>30</v>
      </c>
    </row>
    <row r="54" spans="1:10">
      <c r="A54" t="s">
        <v>407</v>
      </c>
      <c r="B54" t="str">
        <f>'3. Process Assessment'!C96</f>
        <v>PR4.1</v>
      </c>
      <c r="C54">
        <f>'3. Process Assessment'!H96</f>
        <v>3</v>
      </c>
      <c r="D54" s="122" t="str">
        <f>$B$12</f>
        <v>Yes</v>
      </c>
      <c r="E54" s="140">
        <f>$C$12</f>
        <v>1</v>
      </c>
      <c r="F54" t="str">
        <f t="shared" si="0"/>
        <v>Yes</v>
      </c>
      <c r="G54" t="str">
        <f t="shared" si="1"/>
        <v>Yes</v>
      </c>
      <c r="H54" t="str">
        <f t="shared" si="2"/>
        <v>No</v>
      </c>
      <c r="I54" t="str">
        <f t="shared" si="3"/>
        <v>No</v>
      </c>
      <c r="J54" s="3">
        <v>31</v>
      </c>
    </row>
    <row r="55" spans="1:10">
      <c r="A55" t="s">
        <v>407</v>
      </c>
      <c r="B55" t="str">
        <f>'3. Process Assessment'!C99</f>
        <v>PR 4.2</v>
      </c>
      <c r="C55">
        <f>'3. Process Assessment'!H99</f>
        <v>2</v>
      </c>
      <c r="D55" s="122" t="str">
        <f t="shared" ref="D55:D57" si="9">$B$12</f>
        <v>Yes</v>
      </c>
      <c r="E55" s="140">
        <f>$C$12</f>
        <v>1</v>
      </c>
      <c r="F55" t="str">
        <f t="shared" si="0"/>
        <v>Yes</v>
      </c>
      <c r="G55" t="str">
        <f t="shared" si="1"/>
        <v>Yes</v>
      </c>
      <c r="H55" t="str">
        <f t="shared" si="2"/>
        <v>No</v>
      </c>
      <c r="I55" t="str">
        <f t="shared" si="3"/>
        <v>No</v>
      </c>
      <c r="J55" s="3">
        <v>32</v>
      </c>
    </row>
    <row r="56" spans="1:10">
      <c r="A56" t="s">
        <v>407</v>
      </c>
      <c r="B56" t="str">
        <f>'3. Process Assessment'!C102</f>
        <v>PR 4.3</v>
      </c>
      <c r="C56">
        <f>'3. Process Assessment'!H102</f>
        <v>1</v>
      </c>
      <c r="D56" s="122" t="str">
        <f t="shared" si="9"/>
        <v>Yes</v>
      </c>
      <c r="E56" s="140">
        <f>$C$12</f>
        <v>1</v>
      </c>
      <c r="F56" t="str">
        <f t="shared" si="0"/>
        <v>Yes</v>
      </c>
      <c r="G56" t="str">
        <f t="shared" si="1"/>
        <v>Yes</v>
      </c>
      <c r="H56" t="str">
        <f t="shared" si="2"/>
        <v>No</v>
      </c>
      <c r="I56" t="str">
        <f t="shared" si="3"/>
        <v>No</v>
      </c>
      <c r="J56" s="3">
        <v>33</v>
      </c>
    </row>
    <row r="57" spans="1:10">
      <c r="A57" t="s">
        <v>407</v>
      </c>
      <c r="B57" t="str">
        <f>'3. Process Assessment'!C105</f>
        <v>PR4.4</v>
      </c>
      <c r="C57">
        <f>'3. Process Assessment'!H105</f>
        <v>3</v>
      </c>
      <c r="D57" s="122" t="str">
        <f t="shared" si="9"/>
        <v>Yes</v>
      </c>
      <c r="E57" s="140">
        <f>$C$12</f>
        <v>1</v>
      </c>
      <c r="F57" t="str">
        <f t="shared" si="0"/>
        <v>Yes</v>
      </c>
      <c r="G57" t="str">
        <f t="shared" si="1"/>
        <v>Yes</v>
      </c>
      <c r="H57" t="str">
        <f t="shared" si="2"/>
        <v>No</v>
      </c>
      <c r="I57" t="str">
        <f t="shared" si="3"/>
        <v>No</v>
      </c>
      <c r="J57" s="3">
        <v>34</v>
      </c>
    </row>
    <row r="58" spans="1:10">
      <c r="A58" t="s">
        <v>408</v>
      </c>
      <c r="B58" t="str">
        <f>'3. Process Assessment'!C108</f>
        <v>PR5.1</v>
      </c>
      <c r="C58">
        <f>'3. Process Assessment'!H108</f>
        <v>3</v>
      </c>
      <c r="D58" s="122" t="str">
        <f>$B$13</f>
        <v>Yes</v>
      </c>
      <c r="E58" s="140">
        <f>$C$13</f>
        <v>1</v>
      </c>
      <c r="F58" t="str">
        <f t="shared" si="0"/>
        <v>Yes</v>
      </c>
      <c r="G58" t="str">
        <f t="shared" si="1"/>
        <v>Yes</v>
      </c>
      <c r="H58" t="str">
        <f t="shared" si="2"/>
        <v>No</v>
      </c>
      <c r="I58" t="str">
        <f t="shared" si="3"/>
        <v>No</v>
      </c>
      <c r="J58" s="3">
        <v>35</v>
      </c>
    </row>
    <row r="59" spans="1:10">
      <c r="A59" t="s">
        <v>408</v>
      </c>
      <c r="B59" t="str">
        <f>'3. Process Assessment'!C111</f>
        <v>PR5.2</v>
      </c>
      <c r="C59">
        <f>'3. Process Assessment'!H111</f>
        <v>1</v>
      </c>
      <c r="D59" s="122" t="str">
        <f t="shared" ref="D59:D61" si="10">$B$13</f>
        <v>Yes</v>
      </c>
      <c r="E59" s="140">
        <f>$C$13</f>
        <v>1</v>
      </c>
      <c r="F59" t="str">
        <f t="shared" si="0"/>
        <v>Yes</v>
      </c>
      <c r="G59" t="str">
        <f t="shared" si="1"/>
        <v>Yes</v>
      </c>
      <c r="H59" t="str">
        <f t="shared" si="2"/>
        <v>No</v>
      </c>
      <c r="I59" t="str">
        <f t="shared" si="3"/>
        <v>No</v>
      </c>
      <c r="J59" s="3">
        <v>36</v>
      </c>
    </row>
    <row r="60" spans="1:10">
      <c r="A60" t="s">
        <v>408</v>
      </c>
      <c r="B60" t="str">
        <f>'3. Process Assessment'!C114</f>
        <v>PR5.3</v>
      </c>
      <c r="C60">
        <f>'3. Process Assessment'!H114</f>
        <v>3</v>
      </c>
      <c r="D60" s="122" t="str">
        <f t="shared" si="10"/>
        <v>Yes</v>
      </c>
      <c r="E60" s="140">
        <f>$C$13</f>
        <v>1</v>
      </c>
      <c r="F60" t="str">
        <f t="shared" si="0"/>
        <v>Yes</v>
      </c>
      <c r="G60" t="str">
        <f t="shared" si="1"/>
        <v>Yes</v>
      </c>
      <c r="H60" t="str">
        <f t="shared" si="2"/>
        <v>No</v>
      </c>
      <c r="I60" t="str">
        <f t="shared" si="3"/>
        <v>No</v>
      </c>
      <c r="J60" s="3">
        <v>37</v>
      </c>
    </row>
    <row r="61" spans="1:10">
      <c r="A61" t="s">
        <v>408</v>
      </c>
      <c r="B61" t="str">
        <f>'3. Process Assessment'!C117</f>
        <v>PR5.4</v>
      </c>
      <c r="C61">
        <f>'3. Process Assessment'!H117</f>
        <v>3</v>
      </c>
      <c r="D61" s="122" t="str">
        <f t="shared" si="10"/>
        <v>Yes</v>
      </c>
      <c r="E61" s="140">
        <f>$C$13</f>
        <v>1</v>
      </c>
      <c r="F61" t="str">
        <f t="shared" si="0"/>
        <v>Yes</v>
      </c>
      <c r="G61" t="str">
        <f t="shared" si="1"/>
        <v>Yes</v>
      </c>
      <c r="H61" t="str">
        <f t="shared" si="2"/>
        <v>No</v>
      </c>
      <c r="I61" t="str">
        <f t="shared" si="3"/>
        <v>No</v>
      </c>
      <c r="J61" s="3">
        <v>38</v>
      </c>
    </row>
    <row r="62" spans="1:10">
      <c r="A62" t="s">
        <v>409</v>
      </c>
      <c r="B62" t="str">
        <f>'3. Process Assessment'!C120</f>
        <v>PR6.1</v>
      </c>
      <c r="C62">
        <f>'3. Process Assessment'!H120</f>
        <v>3</v>
      </c>
      <c r="D62" s="122" t="str">
        <f>$B$14</f>
        <v>Yes</v>
      </c>
      <c r="E62" s="140">
        <f>$C$14</f>
        <v>2</v>
      </c>
      <c r="F62" t="str">
        <f t="shared" si="0"/>
        <v>Yes</v>
      </c>
      <c r="G62" t="str">
        <f t="shared" si="1"/>
        <v>Yes</v>
      </c>
      <c r="H62" t="str">
        <f t="shared" si="2"/>
        <v>Yes</v>
      </c>
      <c r="I62" t="str">
        <f t="shared" si="3"/>
        <v>No</v>
      </c>
      <c r="J62" s="3">
        <v>39</v>
      </c>
    </row>
    <row r="63" spans="1:10">
      <c r="A63" t="s">
        <v>409</v>
      </c>
      <c r="B63" t="str">
        <f>'3. Process Assessment'!C123</f>
        <v>PR6.2</v>
      </c>
      <c r="C63">
        <f>'3. Process Assessment'!H123</f>
        <v>3</v>
      </c>
      <c r="D63" s="122" t="str">
        <f t="shared" ref="D63:D66" si="11">$B$14</f>
        <v>Yes</v>
      </c>
      <c r="E63" s="140">
        <f>$C$14</f>
        <v>2</v>
      </c>
      <c r="F63" t="str">
        <f t="shared" si="0"/>
        <v>Yes</v>
      </c>
      <c r="G63" t="str">
        <f t="shared" si="1"/>
        <v>Yes</v>
      </c>
      <c r="H63" t="str">
        <f t="shared" si="2"/>
        <v>Yes</v>
      </c>
      <c r="I63" t="str">
        <f t="shared" si="3"/>
        <v>No</v>
      </c>
      <c r="J63" s="3">
        <v>40</v>
      </c>
    </row>
    <row r="64" spans="1:10">
      <c r="A64" t="s">
        <v>409</v>
      </c>
      <c r="B64" t="str">
        <f>'3. Process Assessment'!C126</f>
        <v>PR6.3</v>
      </c>
      <c r="C64">
        <f>'3. Process Assessment'!H126</f>
        <v>2</v>
      </c>
      <c r="D64" s="122" t="str">
        <f t="shared" si="11"/>
        <v>Yes</v>
      </c>
      <c r="E64" s="140">
        <f>$C$14</f>
        <v>2</v>
      </c>
      <c r="F64" t="str">
        <f t="shared" si="0"/>
        <v>Yes</v>
      </c>
      <c r="G64" t="str">
        <f t="shared" si="1"/>
        <v>Yes</v>
      </c>
      <c r="H64" t="str">
        <f t="shared" si="2"/>
        <v>Yes</v>
      </c>
      <c r="I64" t="str">
        <f t="shared" si="3"/>
        <v>No</v>
      </c>
      <c r="J64" s="3">
        <v>41</v>
      </c>
    </row>
    <row r="65" spans="1:10">
      <c r="A65" t="s">
        <v>409</v>
      </c>
      <c r="B65" t="str">
        <f>'3. Process Assessment'!C129</f>
        <v>PR6.4</v>
      </c>
      <c r="C65">
        <f>'3. Process Assessment'!H129</f>
        <v>3</v>
      </c>
      <c r="D65" s="122" t="str">
        <f t="shared" si="11"/>
        <v>Yes</v>
      </c>
      <c r="E65" s="140">
        <f>$C$14</f>
        <v>2</v>
      </c>
      <c r="F65" t="str">
        <f t="shared" si="0"/>
        <v>Yes</v>
      </c>
      <c r="G65" t="str">
        <f t="shared" si="1"/>
        <v>Yes</v>
      </c>
      <c r="H65" t="str">
        <f t="shared" si="2"/>
        <v>Yes</v>
      </c>
      <c r="I65" t="str">
        <f t="shared" si="3"/>
        <v>No</v>
      </c>
      <c r="J65" s="3">
        <v>42</v>
      </c>
    </row>
    <row r="66" spans="1:10">
      <c r="A66" t="s">
        <v>409</v>
      </c>
      <c r="B66" t="str">
        <f>'3. Process Assessment'!C132</f>
        <v>PR6.5</v>
      </c>
      <c r="C66">
        <f>'3. Process Assessment'!H132</f>
        <v>3</v>
      </c>
      <c r="D66" s="122" t="str">
        <f t="shared" si="11"/>
        <v>Yes</v>
      </c>
      <c r="E66" s="140">
        <f>$C$14</f>
        <v>2</v>
      </c>
      <c r="F66" t="str">
        <f t="shared" si="0"/>
        <v>Yes</v>
      </c>
      <c r="G66" t="str">
        <f t="shared" si="1"/>
        <v>Yes</v>
      </c>
      <c r="H66" t="str">
        <f t="shared" si="2"/>
        <v>Yes</v>
      </c>
      <c r="I66" t="str">
        <f t="shared" si="3"/>
        <v>No</v>
      </c>
      <c r="J66" s="3">
        <v>43</v>
      </c>
    </row>
    <row r="67" spans="1:10">
      <c r="A67" t="s">
        <v>410</v>
      </c>
      <c r="B67" t="str">
        <f>'3. Process Assessment'!C135</f>
        <v>PR7.1</v>
      </c>
      <c r="C67">
        <f>'3. Process Assessment'!H135</f>
        <v>3</v>
      </c>
      <c r="D67" s="122" t="str">
        <f>$B$15</f>
        <v>Yes</v>
      </c>
      <c r="E67" s="140">
        <f t="shared" ref="E67:E72" si="12">$C$15</f>
        <v>2</v>
      </c>
      <c r="F67" t="str">
        <f t="shared" si="0"/>
        <v>Yes</v>
      </c>
      <c r="G67" t="str">
        <f t="shared" si="1"/>
        <v>Yes</v>
      </c>
      <c r="H67" t="str">
        <f t="shared" si="2"/>
        <v>Yes</v>
      </c>
      <c r="I67" t="str">
        <f t="shared" si="3"/>
        <v>No</v>
      </c>
      <c r="J67" s="3">
        <v>44</v>
      </c>
    </row>
    <row r="68" spans="1:10">
      <c r="A68" t="s">
        <v>410</v>
      </c>
      <c r="B68" t="str">
        <f>'3. Process Assessment'!C138</f>
        <v>PR7.2</v>
      </c>
      <c r="C68">
        <f>'3. Process Assessment'!H138</f>
        <v>3</v>
      </c>
      <c r="D68" s="122" t="str">
        <f t="shared" ref="D68:D72" si="13">$B$15</f>
        <v>Yes</v>
      </c>
      <c r="E68" s="140">
        <f t="shared" si="12"/>
        <v>2</v>
      </c>
      <c r="F68" t="str">
        <f t="shared" si="0"/>
        <v>Yes</v>
      </c>
      <c r="G68" t="str">
        <f t="shared" si="1"/>
        <v>Yes</v>
      </c>
      <c r="H68" t="str">
        <f t="shared" si="2"/>
        <v>Yes</v>
      </c>
      <c r="I68" t="str">
        <f t="shared" si="3"/>
        <v>No</v>
      </c>
      <c r="J68" s="3">
        <v>45</v>
      </c>
    </row>
    <row r="69" spans="1:10">
      <c r="A69" t="s">
        <v>410</v>
      </c>
      <c r="B69" t="str">
        <f>'3. Process Assessment'!C141</f>
        <v>PR7.3</v>
      </c>
      <c r="C69">
        <f>'3. Process Assessment'!H141</f>
        <v>3</v>
      </c>
      <c r="D69" s="122" t="str">
        <f t="shared" si="13"/>
        <v>Yes</v>
      </c>
      <c r="E69" s="140">
        <f t="shared" si="12"/>
        <v>2</v>
      </c>
      <c r="F69" t="str">
        <f t="shared" si="0"/>
        <v>Yes</v>
      </c>
      <c r="G69" t="str">
        <f t="shared" si="1"/>
        <v>Yes</v>
      </c>
      <c r="H69" t="str">
        <f t="shared" si="2"/>
        <v>Yes</v>
      </c>
      <c r="I69" t="str">
        <f t="shared" si="3"/>
        <v>No</v>
      </c>
      <c r="J69" s="3">
        <v>46</v>
      </c>
    </row>
    <row r="70" spans="1:10">
      <c r="A70" t="s">
        <v>410</v>
      </c>
      <c r="B70" t="str">
        <f>'3. Process Assessment'!C144</f>
        <v>PR7.4</v>
      </c>
      <c r="C70">
        <f>'3. Process Assessment'!H144</f>
        <v>3</v>
      </c>
      <c r="D70" s="122" t="str">
        <f t="shared" si="13"/>
        <v>Yes</v>
      </c>
      <c r="E70" s="140">
        <f t="shared" si="12"/>
        <v>2</v>
      </c>
      <c r="F70" t="str">
        <f t="shared" si="0"/>
        <v>Yes</v>
      </c>
      <c r="G70" t="str">
        <f t="shared" si="1"/>
        <v>Yes</v>
      </c>
      <c r="H70" t="str">
        <f t="shared" si="2"/>
        <v>Yes</v>
      </c>
      <c r="I70" t="str">
        <f t="shared" si="3"/>
        <v>No</v>
      </c>
      <c r="J70" s="3">
        <v>47</v>
      </c>
    </row>
    <row r="71" spans="1:10">
      <c r="A71" t="s">
        <v>410</v>
      </c>
      <c r="B71" t="str">
        <f>'3. Process Assessment'!C147</f>
        <v>PR7.5</v>
      </c>
      <c r="C71">
        <f>'3. Process Assessment'!H147</f>
        <v>2</v>
      </c>
      <c r="D71" s="122" t="str">
        <f t="shared" si="13"/>
        <v>Yes</v>
      </c>
      <c r="E71" s="140">
        <f t="shared" si="12"/>
        <v>2</v>
      </c>
      <c r="F71" t="str">
        <f t="shared" si="0"/>
        <v>Yes</v>
      </c>
      <c r="G71" t="str">
        <f t="shared" si="1"/>
        <v>Yes</v>
      </c>
      <c r="H71" t="str">
        <f t="shared" si="2"/>
        <v>Yes</v>
      </c>
      <c r="I71" t="str">
        <f t="shared" si="3"/>
        <v>No</v>
      </c>
      <c r="J71" s="3">
        <v>48</v>
      </c>
    </row>
    <row r="72" spans="1:10">
      <c r="A72" t="s">
        <v>410</v>
      </c>
      <c r="B72" t="str">
        <f>'3. Process Assessment'!C150</f>
        <v>PR7.6</v>
      </c>
      <c r="C72">
        <f>'3. Process Assessment'!H150</f>
        <v>3</v>
      </c>
      <c r="D72" s="122" t="str">
        <f t="shared" si="13"/>
        <v>Yes</v>
      </c>
      <c r="E72" s="140">
        <f t="shared" si="12"/>
        <v>2</v>
      </c>
      <c r="F72" t="str">
        <f t="shared" si="0"/>
        <v>Yes</v>
      </c>
      <c r="G72" t="str">
        <f t="shared" si="1"/>
        <v>Yes</v>
      </c>
      <c r="H72" t="str">
        <f t="shared" si="2"/>
        <v>Yes</v>
      </c>
      <c r="I72" t="str">
        <f t="shared" si="3"/>
        <v>No</v>
      </c>
      <c r="J72" s="3">
        <v>49</v>
      </c>
    </row>
    <row r="73" spans="1:10">
      <c r="A73" t="s">
        <v>411</v>
      </c>
      <c r="B73" t="str">
        <f>'3. Process Assessment'!C153</f>
        <v>PR8.1</v>
      </c>
      <c r="C73">
        <f>'3. Process Assessment'!H153</f>
        <v>3</v>
      </c>
      <c r="D73" s="122" t="str">
        <f>$B$16</f>
        <v>Yes</v>
      </c>
      <c r="E73" s="140">
        <f>$C$16</f>
        <v>1</v>
      </c>
      <c r="F73" t="str">
        <f t="shared" si="0"/>
        <v>Yes</v>
      </c>
      <c r="G73" t="str">
        <f t="shared" si="1"/>
        <v>Yes</v>
      </c>
      <c r="H73" t="str">
        <f t="shared" si="2"/>
        <v>No</v>
      </c>
      <c r="I73" t="str">
        <f t="shared" si="3"/>
        <v>No</v>
      </c>
      <c r="J73" s="3">
        <v>50</v>
      </c>
    </row>
    <row r="74" spans="1:10">
      <c r="A74" t="s">
        <v>411</v>
      </c>
      <c r="B74" t="str">
        <f>'3. Process Assessment'!C156</f>
        <v>PR8.2</v>
      </c>
      <c r="C74">
        <f>'3. Process Assessment'!H156</f>
        <v>3</v>
      </c>
      <c r="D74" s="122" t="str">
        <f t="shared" ref="D74:D76" si="14">$B$16</f>
        <v>Yes</v>
      </c>
      <c r="E74" s="140">
        <f>$C$16</f>
        <v>1</v>
      </c>
      <c r="F74" t="str">
        <f t="shared" si="0"/>
        <v>Yes</v>
      </c>
      <c r="G74" t="str">
        <f t="shared" si="1"/>
        <v>Yes</v>
      </c>
      <c r="H74" t="str">
        <f t="shared" si="2"/>
        <v>No</v>
      </c>
      <c r="I74" t="str">
        <f t="shared" si="3"/>
        <v>No</v>
      </c>
      <c r="J74" s="3">
        <v>51</v>
      </c>
    </row>
    <row r="75" spans="1:10">
      <c r="A75" t="s">
        <v>411</v>
      </c>
      <c r="B75" t="str">
        <f>'3. Process Assessment'!C159</f>
        <v>PR8.3</v>
      </c>
      <c r="C75">
        <f>'3. Process Assessment'!H159</f>
        <v>3</v>
      </c>
      <c r="D75" s="122" t="str">
        <f t="shared" si="14"/>
        <v>Yes</v>
      </c>
      <c r="E75" s="140">
        <f>$C$16</f>
        <v>1</v>
      </c>
      <c r="F75" t="str">
        <f t="shared" si="0"/>
        <v>Yes</v>
      </c>
      <c r="G75" t="str">
        <f t="shared" si="1"/>
        <v>Yes</v>
      </c>
      <c r="H75" t="str">
        <f t="shared" si="2"/>
        <v>No</v>
      </c>
      <c r="I75" t="str">
        <f t="shared" si="3"/>
        <v>No</v>
      </c>
      <c r="J75" s="3">
        <v>52</v>
      </c>
    </row>
    <row r="76" spans="1:10">
      <c r="A76" t="s">
        <v>411</v>
      </c>
      <c r="B76" t="str">
        <f>'3. Process Assessment'!C162</f>
        <v>PR8.4</v>
      </c>
      <c r="C76">
        <f>'3. Process Assessment'!H162</f>
        <v>3</v>
      </c>
      <c r="D76" s="122" t="str">
        <f t="shared" si="14"/>
        <v>Yes</v>
      </c>
      <c r="E76" s="140">
        <f>$C$16</f>
        <v>1</v>
      </c>
      <c r="F76" t="str">
        <f t="shared" si="0"/>
        <v>Yes</v>
      </c>
      <c r="G76" t="str">
        <f t="shared" si="1"/>
        <v>Yes</v>
      </c>
      <c r="H76" t="str">
        <f t="shared" si="2"/>
        <v>No</v>
      </c>
      <c r="I76" t="str">
        <f t="shared" si="3"/>
        <v>No</v>
      </c>
      <c r="J76" s="3">
        <v>53</v>
      </c>
    </row>
    <row r="77" spans="1:10">
      <c r="A77" t="s">
        <v>412</v>
      </c>
      <c r="B77" t="str">
        <f>'3. Process Assessment'!C165</f>
        <v>PR9.1</v>
      </c>
      <c r="C77">
        <f>'3. Process Assessment'!H165</f>
        <v>3</v>
      </c>
      <c r="D77" s="122" t="str">
        <f>$B$17</f>
        <v>Yes</v>
      </c>
      <c r="E77" s="140">
        <f t="shared" ref="E77:E83" si="15">$C$17</f>
        <v>3</v>
      </c>
      <c r="F77" t="str">
        <f t="shared" si="0"/>
        <v>Yes</v>
      </c>
      <c r="G77" t="str">
        <f t="shared" si="1"/>
        <v>Yes</v>
      </c>
      <c r="H77" t="str">
        <f t="shared" si="2"/>
        <v>Yes</v>
      </c>
      <c r="I77" t="str">
        <f t="shared" si="3"/>
        <v>Yes</v>
      </c>
      <c r="J77" s="3">
        <v>54</v>
      </c>
    </row>
    <row r="78" spans="1:10">
      <c r="A78" t="s">
        <v>412</v>
      </c>
      <c r="B78" t="str">
        <f>'3. Process Assessment'!C168</f>
        <v>PR9.2</v>
      </c>
      <c r="C78">
        <f>'3. Process Assessment'!H168</f>
        <v>3</v>
      </c>
      <c r="D78" s="122" t="str">
        <f t="shared" ref="D78:D83" si="16">$B$17</f>
        <v>Yes</v>
      </c>
      <c r="E78" s="140">
        <f t="shared" si="15"/>
        <v>3</v>
      </c>
      <c r="F78" t="str">
        <f t="shared" si="0"/>
        <v>Yes</v>
      </c>
      <c r="G78" t="str">
        <f t="shared" si="1"/>
        <v>Yes</v>
      </c>
      <c r="H78" t="str">
        <f t="shared" si="2"/>
        <v>Yes</v>
      </c>
      <c r="I78" t="str">
        <f t="shared" si="3"/>
        <v>Yes</v>
      </c>
      <c r="J78" s="3">
        <v>55</v>
      </c>
    </row>
    <row r="79" spans="1:10">
      <c r="A79" t="s">
        <v>412</v>
      </c>
      <c r="B79" t="str">
        <f>'3. Process Assessment'!C171</f>
        <v>PR9.3</v>
      </c>
      <c r="C79">
        <f>'3. Process Assessment'!H171</f>
        <v>3</v>
      </c>
      <c r="D79" s="122" t="str">
        <f t="shared" si="16"/>
        <v>Yes</v>
      </c>
      <c r="E79" s="140">
        <f t="shared" si="15"/>
        <v>3</v>
      </c>
      <c r="F79" t="str">
        <f t="shared" si="0"/>
        <v>Yes</v>
      </c>
      <c r="G79" t="str">
        <f t="shared" si="1"/>
        <v>Yes</v>
      </c>
      <c r="H79" t="str">
        <f t="shared" si="2"/>
        <v>Yes</v>
      </c>
      <c r="I79" t="str">
        <f t="shared" si="3"/>
        <v>Yes</v>
      </c>
      <c r="J79" s="3">
        <v>56</v>
      </c>
    </row>
    <row r="80" spans="1:10">
      <c r="A80" t="s">
        <v>412</v>
      </c>
      <c r="B80" t="str">
        <f>'3. Process Assessment'!C174</f>
        <v>PR9.4</v>
      </c>
      <c r="C80">
        <f>'3. Process Assessment'!H174</f>
        <v>3</v>
      </c>
      <c r="D80" s="122" t="str">
        <f t="shared" si="16"/>
        <v>Yes</v>
      </c>
      <c r="E80" s="140">
        <f t="shared" si="15"/>
        <v>3</v>
      </c>
      <c r="F80" t="str">
        <f t="shared" si="0"/>
        <v>Yes</v>
      </c>
      <c r="G80" t="str">
        <f t="shared" si="1"/>
        <v>Yes</v>
      </c>
      <c r="H80" t="str">
        <f t="shared" si="2"/>
        <v>Yes</v>
      </c>
      <c r="I80" t="str">
        <f t="shared" si="3"/>
        <v>Yes</v>
      </c>
      <c r="J80" s="3">
        <v>57</v>
      </c>
    </row>
    <row r="81" spans="1:10">
      <c r="A81" t="s">
        <v>412</v>
      </c>
      <c r="B81" t="str">
        <f>'3. Process Assessment'!C177</f>
        <v>PR9.5</v>
      </c>
      <c r="C81">
        <f>'3. Process Assessment'!H177</f>
        <v>2</v>
      </c>
      <c r="D81" s="122" t="str">
        <f t="shared" si="16"/>
        <v>Yes</v>
      </c>
      <c r="E81" s="140">
        <f t="shared" si="15"/>
        <v>3</v>
      </c>
      <c r="F81" t="str">
        <f t="shared" si="0"/>
        <v>Yes</v>
      </c>
      <c r="G81" t="str">
        <f t="shared" si="1"/>
        <v>Yes</v>
      </c>
      <c r="H81" t="str">
        <f t="shared" si="2"/>
        <v>Yes</v>
      </c>
      <c r="I81" t="str">
        <f t="shared" si="3"/>
        <v>Yes</v>
      </c>
      <c r="J81" s="3">
        <v>58</v>
      </c>
    </row>
    <row r="82" spans="1:10">
      <c r="A82" t="s">
        <v>412</v>
      </c>
      <c r="B82" t="str">
        <f>'3. Process Assessment'!C180</f>
        <v>PR9.6</v>
      </c>
      <c r="C82">
        <f>'3. Process Assessment'!H180</f>
        <v>3</v>
      </c>
      <c r="D82" s="122" t="str">
        <f t="shared" si="16"/>
        <v>Yes</v>
      </c>
      <c r="E82" s="140">
        <f t="shared" si="15"/>
        <v>3</v>
      </c>
      <c r="F82" t="str">
        <f t="shared" si="0"/>
        <v>Yes</v>
      </c>
      <c r="G82" t="str">
        <f t="shared" si="1"/>
        <v>Yes</v>
      </c>
      <c r="H82" t="str">
        <f t="shared" si="2"/>
        <v>Yes</v>
      </c>
      <c r="I82" t="str">
        <f t="shared" si="3"/>
        <v>Yes</v>
      </c>
      <c r="J82" s="3">
        <v>59</v>
      </c>
    </row>
    <row r="83" spans="1:10">
      <c r="A83" t="s">
        <v>412</v>
      </c>
      <c r="B83" t="str">
        <f>'3. Process Assessment'!C183</f>
        <v>PR9.7</v>
      </c>
      <c r="C83">
        <f>'3. Process Assessment'!H183</f>
        <v>3</v>
      </c>
      <c r="D83" s="122" t="str">
        <f t="shared" si="16"/>
        <v>Yes</v>
      </c>
      <c r="E83" s="140">
        <f t="shared" si="15"/>
        <v>3</v>
      </c>
      <c r="F83" t="str">
        <f t="shared" si="0"/>
        <v>Yes</v>
      </c>
      <c r="G83" t="str">
        <f t="shared" si="1"/>
        <v>Yes</v>
      </c>
      <c r="H83" t="str">
        <f t="shared" si="2"/>
        <v>Yes</v>
      </c>
      <c r="I83" t="str">
        <f t="shared" si="3"/>
        <v>Yes</v>
      </c>
      <c r="J83" s="3">
        <v>60</v>
      </c>
    </row>
    <row r="84" spans="1:10">
      <c r="A84" t="s">
        <v>413</v>
      </c>
      <c r="B84" t="str">
        <f>'3. Process Assessment'!C186</f>
        <v>PR10.1</v>
      </c>
      <c r="C84">
        <f>'3. Process Assessment'!H186</f>
        <v>1</v>
      </c>
      <c r="D84" s="122" t="str">
        <f>$B$18</f>
        <v>Yes</v>
      </c>
      <c r="E84" s="140">
        <f>$C$18</f>
        <v>1</v>
      </c>
      <c r="F84" t="str">
        <f t="shared" si="0"/>
        <v>Yes</v>
      </c>
      <c r="G84" t="str">
        <f t="shared" si="1"/>
        <v>Yes</v>
      </c>
      <c r="H84" t="str">
        <f t="shared" si="2"/>
        <v>No</v>
      </c>
      <c r="I84" t="str">
        <f t="shared" si="3"/>
        <v>No</v>
      </c>
      <c r="J84" s="3">
        <v>61</v>
      </c>
    </row>
    <row r="85" spans="1:10">
      <c r="A85" t="s">
        <v>413</v>
      </c>
      <c r="B85" t="str">
        <f>'3. Process Assessment'!C189</f>
        <v>PR10.2</v>
      </c>
      <c r="C85">
        <f>'3. Process Assessment'!H189</f>
        <v>1</v>
      </c>
      <c r="D85" s="122" t="str">
        <f t="shared" ref="D85:D87" si="17">$B$18</f>
        <v>Yes</v>
      </c>
      <c r="E85" s="140">
        <f>$C$18</f>
        <v>1</v>
      </c>
      <c r="F85" t="str">
        <f t="shared" si="0"/>
        <v>Yes</v>
      </c>
      <c r="G85" t="str">
        <f t="shared" si="1"/>
        <v>Yes</v>
      </c>
      <c r="H85" t="str">
        <f t="shared" si="2"/>
        <v>No</v>
      </c>
      <c r="I85" t="str">
        <f t="shared" si="3"/>
        <v>No</v>
      </c>
      <c r="J85" s="3">
        <v>62</v>
      </c>
    </row>
    <row r="86" spans="1:10">
      <c r="A86" t="s">
        <v>413</v>
      </c>
      <c r="B86" t="str">
        <f>'3. Process Assessment'!C192</f>
        <v>PR10.3</v>
      </c>
      <c r="C86">
        <f>'3. Process Assessment'!H192</f>
        <v>1</v>
      </c>
      <c r="D86" s="122" t="str">
        <f t="shared" si="17"/>
        <v>Yes</v>
      </c>
      <c r="E86" s="140">
        <f>$C$18</f>
        <v>1</v>
      </c>
      <c r="F86" t="str">
        <f t="shared" si="0"/>
        <v>Yes</v>
      </c>
      <c r="G86" t="str">
        <f t="shared" si="1"/>
        <v>Yes</v>
      </c>
      <c r="H86" t="str">
        <f t="shared" si="2"/>
        <v>No</v>
      </c>
      <c r="I86" t="str">
        <f t="shared" si="3"/>
        <v>No</v>
      </c>
      <c r="J86" s="3">
        <v>63</v>
      </c>
    </row>
    <row r="87" spans="1:10">
      <c r="A87" t="s">
        <v>413</v>
      </c>
      <c r="B87" t="str">
        <f>'3. Process Assessment'!C195</f>
        <v>PR10.4</v>
      </c>
      <c r="C87">
        <f>'3. Process Assessment'!H195</f>
        <v>1</v>
      </c>
      <c r="D87" s="122" t="str">
        <f t="shared" si="17"/>
        <v>Yes</v>
      </c>
      <c r="E87" s="140">
        <f>$C$18</f>
        <v>1</v>
      </c>
      <c r="F87" t="str">
        <f t="shared" si="0"/>
        <v>Yes</v>
      </c>
      <c r="G87" t="str">
        <f t="shared" si="1"/>
        <v>Yes</v>
      </c>
      <c r="H87" t="str">
        <f t="shared" si="2"/>
        <v>No</v>
      </c>
      <c r="I87" t="str">
        <f t="shared" si="3"/>
        <v>No</v>
      </c>
      <c r="J87" s="3">
        <v>64</v>
      </c>
    </row>
    <row r="88" spans="1:10">
      <c r="A88" t="s">
        <v>414</v>
      </c>
      <c r="B88" t="str">
        <f>'3. Process Assessment'!C198</f>
        <v>PR11.1</v>
      </c>
      <c r="C88">
        <f>'3. Process Assessment'!H198</f>
        <v>2</v>
      </c>
      <c r="D88" s="122" t="str">
        <f>$B$19</f>
        <v>Yes</v>
      </c>
      <c r="E88" s="140">
        <f t="shared" ref="E88:E93" si="18">$C$19</f>
        <v>1</v>
      </c>
      <c r="F88" t="str">
        <f t="shared" si="0"/>
        <v>Yes</v>
      </c>
      <c r="G88" t="str">
        <f t="shared" si="1"/>
        <v>Yes</v>
      </c>
      <c r="H88" t="str">
        <f t="shared" si="2"/>
        <v>No</v>
      </c>
      <c r="I88" t="str">
        <f t="shared" si="3"/>
        <v>No</v>
      </c>
      <c r="J88" s="3">
        <v>65</v>
      </c>
    </row>
    <row r="89" spans="1:10">
      <c r="A89" t="s">
        <v>414</v>
      </c>
      <c r="B89" t="str">
        <f>'3. Process Assessment'!C201</f>
        <v>PR11.2</v>
      </c>
      <c r="C89">
        <f>'3. Process Assessment'!H201</f>
        <v>2</v>
      </c>
      <c r="D89" s="122" t="str">
        <f t="shared" ref="D89:D93" si="19">$B$19</f>
        <v>Yes</v>
      </c>
      <c r="E89" s="140">
        <f t="shared" si="18"/>
        <v>1</v>
      </c>
      <c r="F89" t="str">
        <f t="shared" ref="F89:F108" si="20">IF(E89="Select…. ", "No target set", IF(E89&gt;=0,"Yes","No"))</f>
        <v>Yes</v>
      </c>
      <c r="G89" t="str">
        <f t="shared" ref="G89:G108" si="21">IF(E89="Select…. ", "No target set", IF(E89&gt;=1,"Yes","No"))</f>
        <v>Yes</v>
      </c>
      <c r="H89" t="str">
        <f t="shared" ref="H89:H108" si="22">IF(E89="Select…. ", "No target set", IF(E89&gt;=2,"Yes","No"))</f>
        <v>No</v>
      </c>
      <c r="I89" t="str">
        <f t="shared" ref="I89:I108" si="23">IF(E89="Select…. ", "No target set", IF(E89&gt;=3,"Yes","No"))</f>
        <v>No</v>
      </c>
      <c r="J89" s="3">
        <v>66</v>
      </c>
    </row>
    <row r="90" spans="1:10">
      <c r="A90" t="s">
        <v>414</v>
      </c>
      <c r="B90" t="str">
        <f>'3. Process Assessment'!C204</f>
        <v>PR11.3</v>
      </c>
      <c r="C90">
        <f>'3. Process Assessment'!H204</f>
        <v>2</v>
      </c>
      <c r="D90" s="122" t="str">
        <f t="shared" si="19"/>
        <v>Yes</v>
      </c>
      <c r="E90" s="140">
        <f t="shared" si="18"/>
        <v>1</v>
      </c>
      <c r="F90" t="str">
        <f t="shared" si="20"/>
        <v>Yes</v>
      </c>
      <c r="G90" t="str">
        <f t="shared" si="21"/>
        <v>Yes</v>
      </c>
      <c r="H90" t="str">
        <f t="shared" si="22"/>
        <v>No</v>
      </c>
      <c r="I90" t="str">
        <f t="shared" si="23"/>
        <v>No</v>
      </c>
      <c r="J90" s="3">
        <v>67</v>
      </c>
    </row>
    <row r="91" spans="1:10">
      <c r="A91" t="s">
        <v>414</v>
      </c>
      <c r="B91" t="str">
        <f>'3. Process Assessment'!C207</f>
        <v>PR11.4</v>
      </c>
      <c r="C91">
        <f>'3. Process Assessment'!H207</f>
        <v>2</v>
      </c>
      <c r="D91" s="122" t="str">
        <f t="shared" si="19"/>
        <v>Yes</v>
      </c>
      <c r="E91" s="140">
        <f t="shared" si="18"/>
        <v>1</v>
      </c>
      <c r="F91" t="str">
        <f t="shared" si="20"/>
        <v>Yes</v>
      </c>
      <c r="G91" t="str">
        <f t="shared" si="21"/>
        <v>Yes</v>
      </c>
      <c r="H91" t="str">
        <f t="shared" si="22"/>
        <v>No</v>
      </c>
      <c r="I91" t="str">
        <f t="shared" si="23"/>
        <v>No</v>
      </c>
      <c r="J91" s="3">
        <v>68</v>
      </c>
    </row>
    <row r="92" spans="1:10">
      <c r="A92" t="s">
        <v>414</v>
      </c>
      <c r="B92" t="str">
        <f>'3. Process Assessment'!C210</f>
        <v>PR11.5</v>
      </c>
      <c r="C92">
        <f>'3. Process Assessment'!H210</f>
        <v>1</v>
      </c>
      <c r="D92" s="122" t="str">
        <f t="shared" si="19"/>
        <v>Yes</v>
      </c>
      <c r="E92" s="140">
        <f t="shared" si="18"/>
        <v>1</v>
      </c>
      <c r="F92" t="str">
        <f t="shared" si="20"/>
        <v>Yes</v>
      </c>
      <c r="G92" t="str">
        <f t="shared" si="21"/>
        <v>Yes</v>
      </c>
      <c r="H92" t="str">
        <f t="shared" si="22"/>
        <v>No</v>
      </c>
      <c r="I92" t="str">
        <f t="shared" si="23"/>
        <v>No</v>
      </c>
      <c r="J92" s="3">
        <v>69</v>
      </c>
    </row>
    <row r="93" spans="1:10">
      <c r="A93" t="s">
        <v>414</v>
      </c>
      <c r="B93" t="str">
        <f>'3. Process Assessment'!C213</f>
        <v>PR11.6</v>
      </c>
      <c r="C93">
        <f>'3. Process Assessment'!H213</f>
        <v>1</v>
      </c>
      <c r="D93" s="122" t="str">
        <f t="shared" si="19"/>
        <v>Yes</v>
      </c>
      <c r="E93" s="140">
        <f t="shared" si="18"/>
        <v>1</v>
      </c>
      <c r="F93" t="str">
        <f t="shared" si="20"/>
        <v>Yes</v>
      </c>
      <c r="G93" t="str">
        <f t="shared" si="21"/>
        <v>Yes</v>
      </c>
      <c r="H93" t="str">
        <f t="shared" si="22"/>
        <v>No</v>
      </c>
      <c r="I93" t="str">
        <f t="shared" si="23"/>
        <v>No</v>
      </c>
      <c r="J93" s="3">
        <v>70</v>
      </c>
    </row>
    <row r="94" spans="1:10">
      <c r="A94" t="s">
        <v>415</v>
      </c>
      <c r="B94" t="str">
        <f>'3. Process Assessment'!C216</f>
        <v>PR12.1</v>
      </c>
      <c r="C94">
        <f>'3. Process Assessment'!H216</f>
        <v>2</v>
      </c>
      <c r="D94" s="122" t="str">
        <f>$B$20</f>
        <v>Yes</v>
      </c>
      <c r="E94" s="140">
        <f t="shared" ref="E94:E100" si="24">$C$20</f>
        <v>3</v>
      </c>
      <c r="F94" t="str">
        <f t="shared" si="20"/>
        <v>Yes</v>
      </c>
      <c r="G94" t="str">
        <f t="shared" si="21"/>
        <v>Yes</v>
      </c>
      <c r="H94" t="str">
        <f t="shared" si="22"/>
        <v>Yes</v>
      </c>
      <c r="I94" t="str">
        <f t="shared" si="23"/>
        <v>Yes</v>
      </c>
      <c r="J94" s="3">
        <v>71</v>
      </c>
    </row>
    <row r="95" spans="1:10">
      <c r="A95" t="s">
        <v>415</v>
      </c>
      <c r="B95" t="str">
        <f>'3. Process Assessment'!C219</f>
        <v>PR12.2</v>
      </c>
      <c r="C95">
        <f>'3. Process Assessment'!H219</f>
        <v>3</v>
      </c>
      <c r="D95" s="122" t="str">
        <f t="shared" ref="D95:D100" si="25">$B$20</f>
        <v>Yes</v>
      </c>
      <c r="E95" s="140">
        <f t="shared" si="24"/>
        <v>3</v>
      </c>
      <c r="F95" t="str">
        <f t="shared" si="20"/>
        <v>Yes</v>
      </c>
      <c r="G95" t="str">
        <f t="shared" si="21"/>
        <v>Yes</v>
      </c>
      <c r="H95" t="str">
        <f t="shared" si="22"/>
        <v>Yes</v>
      </c>
      <c r="I95" t="str">
        <f t="shared" si="23"/>
        <v>Yes</v>
      </c>
      <c r="J95" s="3">
        <v>72</v>
      </c>
    </row>
    <row r="96" spans="1:10">
      <c r="A96" t="s">
        <v>415</v>
      </c>
      <c r="B96" t="str">
        <f>'3. Process Assessment'!C222</f>
        <v>PR12.3</v>
      </c>
      <c r="C96">
        <f>'3. Process Assessment'!H222</f>
        <v>2</v>
      </c>
      <c r="D96" s="122" t="str">
        <f t="shared" si="25"/>
        <v>Yes</v>
      </c>
      <c r="E96" s="140">
        <f t="shared" si="24"/>
        <v>3</v>
      </c>
      <c r="F96" t="str">
        <f t="shared" si="20"/>
        <v>Yes</v>
      </c>
      <c r="G96" t="str">
        <f t="shared" si="21"/>
        <v>Yes</v>
      </c>
      <c r="H96" t="str">
        <f t="shared" si="22"/>
        <v>Yes</v>
      </c>
      <c r="I96" t="str">
        <f t="shared" si="23"/>
        <v>Yes</v>
      </c>
      <c r="J96" s="3">
        <v>73</v>
      </c>
    </row>
    <row r="97" spans="1:10">
      <c r="A97" t="s">
        <v>415</v>
      </c>
      <c r="B97" t="str">
        <f>'3. Process Assessment'!C225</f>
        <v>PR12.4</v>
      </c>
      <c r="C97">
        <f>'3. Process Assessment'!H225</f>
        <v>3</v>
      </c>
      <c r="D97" s="122" t="str">
        <f t="shared" si="25"/>
        <v>Yes</v>
      </c>
      <c r="E97" s="140">
        <f t="shared" si="24"/>
        <v>3</v>
      </c>
      <c r="F97" t="str">
        <f t="shared" si="20"/>
        <v>Yes</v>
      </c>
      <c r="G97" t="str">
        <f t="shared" si="21"/>
        <v>Yes</v>
      </c>
      <c r="H97" t="str">
        <f t="shared" si="22"/>
        <v>Yes</v>
      </c>
      <c r="I97" t="str">
        <f t="shared" si="23"/>
        <v>Yes</v>
      </c>
      <c r="J97" s="3">
        <v>74</v>
      </c>
    </row>
    <row r="98" spans="1:10">
      <c r="A98" t="s">
        <v>415</v>
      </c>
      <c r="B98" t="str">
        <f>'3. Process Assessment'!C228</f>
        <v>PR12.5</v>
      </c>
      <c r="C98">
        <f>'3. Process Assessment'!H228</f>
        <v>3</v>
      </c>
      <c r="D98" s="122" t="str">
        <f t="shared" si="25"/>
        <v>Yes</v>
      </c>
      <c r="E98" s="140">
        <f t="shared" si="24"/>
        <v>3</v>
      </c>
      <c r="F98" t="str">
        <f t="shared" si="20"/>
        <v>Yes</v>
      </c>
      <c r="G98" t="str">
        <f t="shared" si="21"/>
        <v>Yes</v>
      </c>
      <c r="H98" t="str">
        <f t="shared" si="22"/>
        <v>Yes</v>
      </c>
      <c r="I98" t="str">
        <f t="shared" si="23"/>
        <v>Yes</v>
      </c>
      <c r="J98" s="3">
        <v>75</v>
      </c>
    </row>
    <row r="99" spans="1:10">
      <c r="A99" t="s">
        <v>415</v>
      </c>
      <c r="B99" t="str">
        <f>'3. Process Assessment'!C231</f>
        <v>PR12.6</v>
      </c>
      <c r="C99">
        <f>'3. Process Assessment'!H231</f>
        <v>2</v>
      </c>
      <c r="D99" s="122" t="str">
        <f t="shared" si="25"/>
        <v>Yes</v>
      </c>
      <c r="E99" s="140">
        <f t="shared" si="24"/>
        <v>3</v>
      </c>
      <c r="F99" t="str">
        <f t="shared" si="20"/>
        <v>Yes</v>
      </c>
      <c r="G99" t="str">
        <f t="shared" si="21"/>
        <v>Yes</v>
      </c>
      <c r="H99" t="str">
        <f t="shared" si="22"/>
        <v>Yes</v>
      </c>
      <c r="I99" t="str">
        <f t="shared" si="23"/>
        <v>Yes</v>
      </c>
      <c r="J99" s="3">
        <v>76</v>
      </c>
    </row>
    <row r="100" spans="1:10">
      <c r="A100" t="s">
        <v>415</v>
      </c>
      <c r="B100" t="str">
        <f>'3. Process Assessment'!C234</f>
        <v>PR12.7</v>
      </c>
      <c r="C100">
        <f>'3. Process Assessment'!H234</f>
        <v>2</v>
      </c>
      <c r="D100" s="122" t="str">
        <f t="shared" si="25"/>
        <v>Yes</v>
      </c>
      <c r="E100" s="140">
        <f t="shared" si="24"/>
        <v>3</v>
      </c>
      <c r="F100" t="str">
        <f t="shared" si="20"/>
        <v>Yes</v>
      </c>
      <c r="G100" t="str">
        <f t="shared" si="21"/>
        <v>Yes</v>
      </c>
      <c r="H100" t="str">
        <f t="shared" si="22"/>
        <v>Yes</v>
      </c>
      <c r="I100" t="str">
        <f t="shared" si="23"/>
        <v>Yes</v>
      </c>
      <c r="J100" s="3">
        <v>77</v>
      </c>
    </row>
    <row r="101" spans="1:10">
      <c r="A101" t="s">
        <v>416</v>
      </c>
      <c r="B101" t="str">
        <f>'3. Process Assessment'!C237</f>
        <v>PR13.1</v>
      </c>
      <c r="C101">
        <f>'3. Process Assessment'!H237</f>
        <v>2</v>
      </c>
      <c r="D101" s="122" t="str">
        <f>$B$21</f>
        <v>Yes</v>
      </c>
      <c r="E101" s="140">
        <f t="shared" ref="E101:E106" si="26">$C$21</f>
        <v>1</v>
      </c>
      <c r="F101" t="str">
        <f t="shared" si="20"/>
        <v>Yes</v>
      </c>
      <c r="G101" t="str">
        <f t="shared" si="21"/>
        <v>Yes</v>
      </c>
      <c r="H101" t="str">
        <f t="shared" si="22"/>
        <v>No</v>
      </c>
      <c r="I101" t="str">
        <f t="shared" si="23"/>
        <v>No</v>
      </c>
      <c r="J101" s="3">
        <v>78</v>
      </c>
    </row>
    <row r="102" spans="1:10">
      <c r="A102" t="s">
        <v>416</v>
      </c>
      <c r="B102" t="str">
        <f>'3. Process Assessment'!C240</f>
        <v>PR13.2</v>
      </c>
      <c r="C102">
        <f>'3. Process Assessment'!H240</f>
        <v>2</v>
      </c>
      <c r="D102" s="122" t="str">
        <f t="shared" ref="D102:D106" si="27">$B$21</f>
        <v>Yes</v>
      </c>
      <c r="E102" s="140">
        <f t="shared" si="26"/>
        <v>1</v>
      </c>
      <c r="F102" t="str">
        <f t="shared" si="20"/>
        <v>Yes</v>
      </c>
      <c r="G102" t="str">
        <f t="shared" si="21"/>
        <v>Yes</v>
      </c>
      <c r="H102" t="str">
        <f t="shared" si="22"/>
        <v>No</v>
      </c>
      <c r="I102" t="str">
        <f t="shared" si="23"/>
        <v>No</v>
      </c>
      <c r="J102" s="3">
        <v>79</v>
      </c>
    </row>
    <row r="103" spans="1:10">
      <c r="A103" t="s">
        <v>416</v>
      </c>
      <c r="B103" t="str">
        <f>'3. Process Assessment'!C243</f>
        <v>PR13.3</v>
      </c>
      <c r="C103">
        <f>'3. Process Assessment'!H243</f>
        <v>2</v>
      </c>
      <c r="D103" s="122" t="str">
        <f t="shared" si="27"/>
        <v>Yes</v>
      </c>
      <c r="E103" s="140">
        <f t="shared" si="26"/>
        <v>1</v>
      </c>
      <c r="F103" t="str">
        <f t="shared" si="20"/>
        <v>Yes</v>
      </c>
      <c r="G103" t="str">
        <f t="shared" si="21"/>
        <v>Yes</v>
      </c>
      <c r="H103" t="str">
        <f t="shared" si="22"/>
        <v>No</v>
      </c>
      <c r="I103" t="str">
        <f t="shared" si="23"/>
        <v>No</v>
      </c>
      <c r="J103" s="3">
        <v>80</v>
      </c>
    </row>
    <row r="104" spans="1:10">
      <c r="A104" t="s">
        <v>416</v>
      </c>
      <c r="B104" t="str">
        <f>'3. Process Assessment'!C246</f>
        <v>PR13.4</v>
      </c>
      <c r="C104">
        <f>'3. Process Assessment'!H246</f>
        <v>1</v>
      </c>
      <c r="D104" s="122" t="str">
        <f t="shared" si="27"/>
        <v>Yes</v>
      </c>
      <c r="E104" s="140">
        <f t="shared" si="26"/>
        <v>1</v>
      </c>
      <c r="F104" t="str">
        <f t="shared" si="20"/>
        <v>Yes</v>
      </c>
      <c r="G104" t="str">
        <f t="shared" si="21"/>
        <v>Yes</v>
      </c>
      <c r="H104" t="str">
        <f t="shared" si="22"/>
        <v>No</v>
      </c>
      <c r="I104" t="str">
        <f t="shared" si="23"/>
        <v>No</v>
      </c>
      <c r="J104" s="3">
        <v>81</v>
      </c>
    </row>
    <row r="105" spans="1:10">
      <c r="A105" t="s">
        <v>416</v>
      </c>
      <c r="B105" t="str">
        <f>'3. Process Assessment'!C249</f>
        <v>PR13.5</v>
      </c>
      <c r="C105">
        <f>'3. Process Assessment'!H249</f>
        <v>2</v>
      </c>
      <c r="D105" s="122" t="str">
        <f t="shared" si="27"/>
        <v>Yes</v>
      </c>
      <c r="E105" s="140">
        <f t="shared" si="26"/>
        <v>1</v>
      </c>
      <c r="F105" t="str">
        <f t="shared" si="20"/>
        <v>Yes</v>
      </c>
      <c r="G105" t="str">
        <f t="shared" si="21"/>
        <v>Yes</v>
      </c>
      <c r="H105" t="str">
        <f t="shared" si="22"/>
        <v>No</v>
      </c>
      <c r="I105" t="str">
        <f t="shared" si="23"/>
        <v>No</v>
      </c>
      <c r="J105" s="3">
        <v>82</v>
      </c>
    </row>
    <row r="106" spans="1:10">
      <c r="A106" t="s">
        <v>416</v>
      </c>
      <c r="B106" t="str">
        <f>'3. Process Assessment'!C252</f>
        <v>PR13.6</v>
      </c>
      <c r="C106">
        <f>'3. Process Assessment'!H252</f>
        <v>2</v>
      </c>
      <c r="D106" s="122" t="str">
        <f t="shared" si="27"/>
        <v>Yes</v>
      </c>
      <c r="E106" s="140">
        <f t="shared" si="26"/>
        <v>1</v>
      </c>
      <c r="F106" t="str">
        <f t="shared" si="20"/>
        <v>Yes</v>
      </c>
      <c r="G106" t="str">
        <f t="shared" si="21"/>
        <v>Yes</v>
      </c>
      <c r="H106" t="str">
        <f t="shared" si="22"/>
        <v>No</v>
      </c>
      <c r="I106" t="str">
        <f t="shared" si="23"/>
        <v>No</v>
      </c>
      <c r="J106" s="3">
        <v>83</v>
      </c>
    </row>
    <row r="107" spans="1:10">
      <c r="A107" t="s">
        <v>417</v>
      </c>
      <c r="B107" t="str">
        <f>'3. Process Assessment'!C255</f>
        <v>PR14.1</v>
      </c>
      <c r="C107">
        <f>'3. Process Assessment'!H255</f>
        <v>2</v>
      </c>
      <c r="D107" s="122" t="str">
        <f>$B$22</f>
        <v>Yes</v>
      </c>
      <c r="E107" s="140">
        <f>$C$22</f>
        <v>2</v>
      </c>
      <c r="F107" t="str">
        <f t="shared" si="20"/>
        <v>Yes</v>
      </c>
      <c r="G107" t="str">
        <f t="shared" si="21"/>
        <v>Yes</v>
      </c>
      <c r="H107" t="str">
        <f t="shared" si="22"/>
        <v>Yes</v>
      </c>
      <c r="I107" t="str">
        <f t="shared" si="23"/>
        <v>No</v>
      </c>
      <c r="J107" s="3">
        <v>84</v>
      </c>
    </row>
    <row r="108" spans="1:10">
      <c r="A108" t="s">
        <v>417</v>
      </c>
      <c r="B108" t="str">
        <f>'3. Process Assessment'!C258</f>
        <v>PR14.2</v>
      </c>
      <c r="C108">
        <f>'3. Process Assessment'!H258</f>
        <v>2</v>
      </c>
      <c r="D108" s="122" t="str">
        <f>$B$22</f>
        <v>Yes</v>
      </c>
      <c r="E108" s="140">
        <f>$C$22</f>
        <v>2</v>
      </c>
      <c r="F108" t="str">
        <f t="shared" si="20"/>
        <v>Yes</v>
      </c>
      <c r="G108" t="str">
        <f t="shared" si="21"/>
        <v>Yes</v>
      </c>
      <c r="H108" t="str">
        <f t="shared" si="22"/>
        <v>Yes</v>
      </c>
      <c r="I108" t="str">
        <f t="shared" si="23"/>
        <v>No</v>
      </c>
      <c r="J108" s="3">
        <v>85</v>
      </c>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18063D7D-9D45-4315-AE35-03849F37DAE2}">
            <xm:f>AND('4. Process capability results'!E6="Not passed",F24="No")</xm:f>
            <x14:dxf/>
          </x14:cfRule>
          <xm:sqref>E6:H90</xm:sqref>
        </x14:conditionalFormatting>
      </x14:conditionalFormatting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4"/>
  <sheetViews>
    <sheetView workbookViewId="0">
      <selection activeCell="E6" sqref="E6"/>
    </sheetView>
  </sheetViews>
  <sheetFormatPr baseColWidth="10" defaultColWidth="11" defaultRowHeight="15" x14ac:dyDescent="0"/>
  <cols>
    <col min="1" max="1" width="69.33203125" style="4" customWidth="1"/>
    <col min="2" max="2" width="11.1640625" style="16" customWidth="1"/>
    <col min="3" max="3" width="13.33203125" style="16" customWidth="1"/>
    <col min="4" max="4" width="16" style="1" customWidth="1"/>
    <col min="5" max="5" width="14.1640625" style="3" customWidth="1"/>
    <col min="6" max="6" width="13.83203125" style="3" customWidth="1"/>
    <col min="7" max="7" width="13.33203125" style="3" customWidth="1"/>
    <col min="8" max="8" width="14.5" style="3" customWidth="1"/>
    <col min="9" max="9" width="16.33203125" customWidth="1"/>
    <col min="10" max="10" width="15.1640625" customWidth="1"/>
    <col min="11" max="11" width="16.5" customWidth="1"/>
    <col min="12" max="12" width="18.33203125" customWidth="1"/>
    <col min="13" max="13" width="16" customWidth="1"/>
    <col min="14" max="14" width="17.33203125" style="1" customWidth="1"/>
    <col min="15" max="19" width="11.1640625" style="16" customWidth="1"/>
  </cols>
  <sheetData>
    <row r="1" spans="1:30" s="6" customFormat="1" ht="46" customHeight="1">
      <c r="A1" s="45"/>
      <c r="B1" s="48"/>
      <c r="C1" s="163" t="s">
        <v>259</v>
      </c>
      <c r="D1" s="163"/>
      <c r="E1" s="163"/>
      <c r="F1" s="163"/>
      <c r="G1" s="163"/>
      <c r="H1" s="49"/>
      <c r="I1" s="49"/>
      <c r="J1" s="48"/>
      <c r="K1" s="48"/>
      <c r="L1" s="45"/>
      <c r="M1"/>
      <c r="N1"/>
      <c r="O1"/>
      <c r="P1"/>
      <c r="Q1"/>
      <c r="R1"/>
      <c r="S1"/>
      <c r="T1"/>
      <c r="U1"/>
      <c r="V1"/>
      <c r="W1"/>
      <c r="X1"/>
      <c r="Y1" s="7"/>
      <c r="Z1" s="7"/>
      <c r="AA1" s="7"/>
      <c r="AB1" s="7"/>
      <c r="AC1" s="7"/>
      <c r="AD1" s="7"/>
    </row>
    <row r="2" spans="1:30" ht="52" customHeight="1">
      <c r="A2" s="45"/>
      <c r="B2" s="48"/>
      <c r="C2" s="164" t="s">
        <v>277</v>
      </c>
      <c r="D2" s="164"/>
      <c r="E2" s="164"/>
      <c r="F2" s="164"/>
      <c r="G2" s="164"/>
      <c r="H2" s="50"/>
      <c r="I2" s="50"/>
      <c r="J2" s="48"/>
      <c r="K2" s="48"/>
      <c r="L2" s="45"/>
      <c r="N2"/>
      <c r="O2"/>
      <c r="P2"/>
      <c r="Q2"/>
      <c r="R2"/>
      <c r="S2"/>
    </row>
    <row r="3" spans="1:30" s="29" customFormat="1" ht="19" customHeight="1">
      <c r="A3" s="17"/>
      <c r="B3" s="17"/>
      <c r="C3" s="17"/>
      <c r="D3" s="17"/>
      <c r="E3" s="17"/>
      <c r="F3" s="17"/>
      <c r="G3" s="17"/>
      <c r="H3" s="17"/>
      <c r="I3" s="17"/>
      <c r="J3" s="21"/>
      <c r="K3" s="21"/>
      <c r="L3" s="21"/>
    </row>
    <row r="4" spans="1:30" ht="20">
      <c r="A4" s="30" t="s">
        <v>242</v>
      </c>
      <c r="B4" s="321" t="s">
        <v>243</v>
      </c>
      <c r="C4" s="321"/>
      <c r="D4" s="31" t="s">
        <v>244</v>
      </c>
      <c r="E4" s="299" t="s">
        <v>245</v>
      </c>
      <c r="F4" s="299"/>
      <c r="G4" s="299"/>
      <c r="H4" s="299"/>
      <c r="I4" s="44" t="s">
        <v>246</v>
      </c>
      <c r="J4" s="21"/>
      <c r="K4" s="21"/>
      <c r="L4" s="21"/>
    </row>
    <row r="5" spans="1:30">
      <c r="A5" s="26"/>
      <c r="B5" s="27" t="s">
        <v>237</v>
      </c>
      <c r="C5" s="27" t="s">
        <v>239</v>
      </c>
      <c r="D5" s="22" t="s">
        <v>199</v>
      </c>
      <c r="E5" s="20" t="s">
        <v>91</v>
      </c>
      <c r="F5" s="20" t="s">
        <v>92</v>
      </c>
      <c r="G5" s="20" t="s">
        <v>93</v>
      </c>
      <c r="H5" s="20" t="s">
        <v>241</v>
      </c>
      <c r="I5" s="28" t="s">
        <v>247</v>
      </c>
      <c r="J5" s="28"/>
      <c r="K5" s="28"/>
      <c r="L5" s="28"/>
      <c r="N5" s="1" t="s">
        <v>236</v>
      </c>
      <c r="O5" s="3" t="s">
        <v>238</v>
      </c>
      <c r="P5" s="3" t="s">
        <v>278</v>
      </c>
      <c r="Q5" s="3" t="s">
        <v>279</v>
      </c>
      <c r="R5" s="3" t="s">
        <v>280</v>
      </c>
      <c r="S5" s="3" t="s">
        <v>240</v>
      </c>
    </row>
    <row r="6" spans="1:30" ht="18" customHeight="1">
      <c r="A6" s="300" t="s">
        <v>99</v>
      </c>
      <c r="B6" s="34" t="str">
        <f>'2. Process scope &amp; goals'!C9</f>
        <v>Yes</v>
      </c>
      <c r="C6" s="35">
        <f>IF(O6="Select…. ","N/A",O6)</f>
        <v>2</v>
      </c>
      <c r="D6" s="32" t="str">
        <f>'3. Process Assessment'!C5</f>
        <v>GR1.1</v>
      </c>
      <c r="E6" s="3" t="str">
        <f>IF(B6="No","Not in scope",IF(N6="Select…. ","Not answered",IF(N6&gt;=0,"Passed",Not met)))</f>
        <v>Passed</v>
      </c>
      <c r="F6" s="3" t="str">
        <f t="shared" ref="F6:F37" si="0">IF(B6="No","Not in scope",IF(N6="Select…. ","Not answered",IF(N6&gt;=1,"Passed","Not met")))</f>
        <v>Passed</v>
      </c>
      <c r="G6" s="3" t="str">
        <f t="shared" ref="G6:G37" si="1">IF(B6="No","Not in scope",IF(N6="Select…. ","Not answered",IF(N6&gt;=2,"Passed","Not met")))</f>
        <v>Passed</v>
      </c>
      <c r="H6" s="3" t="str">
        <f t="shared" ref="H6:H37" si="2">IF(B6="No","Not in scope",IF(N6="Select…. ","Not answered",IF(N6&gt;=3,"Passed","Not met")))</f>
        <v>Not met</v>
      </c>
      <c r="I6" s="19">
        <f>IF(C6="N/A"," ",IF(N6="Select…. "," ",N6-C6))</f>
        <v>0</v>
      </c>
      <c r="J6" s="21"/>
      <c r="K6" s="21"/>
      <c r="L6" s="21"/>
      <c r="N6" s="1">
        <f>'3. Process Assessment'!H5</f>
        <v>2</v>
      </c>
      <c r="O6" s="51">
        <f>'2. Process scope &amp; goals'!D9</f>
        <v>2</v>
      </c>
      <c r="P6" s="52" t="str">
        <f t="shared" ref="P6:P37" si="3">IF($C6="N/A", "Yes",IF($C6&gt;=0,"Yes","No"))</f>
        <v>Yes</v>
      </c>
      <c r="Q6" s="52" t="str">
        <f t="shared" ref="Q6:Q37" si="4">IF($C6="N/A", "Yes",IF($C6&gt;=1,"Yes","No"))</f>
        <v>Yes</v>
      </c>
      <c r="R6" s="52" t="str">
        <f t="shared" ref="R6:R37" si="5">IF($C6="N/A", "Yes",IF($C6&gt;=2,"Yes","No"))</f>
        <v>Yes</v>
      </c>
      <c r="S6" s="52" t="str">
        <f t="shared" ref="S6:S37" si="6">IF($C6="N/A", "Yes",IF($C6&gt;=3,"Yes","No"))</f>
        <v>No</v>
      </c>
    </row>
    <row r="7" spans="1:30" ht="18" customHeight="1">
      <c r="A7" s="301"/>
      <c r="B7" s="36" t="str">
        <f>B6</f>
        <v>Yes</v>
      </c>
      <c r="C7" s="37">
        <f>C6</f>
        <v>2</v>
      </c>
      <c r="D7" s="32" t="str">
        <f>'3. Process Assessment'!C8</f>
        <v>GR1.2</v>
      </c>
      <c r="E7" s="3" t="str">
        <f>IF(B7="No","Not in scope",IF(N7="Select…. ","Not answered",IF(N7&gt;=0,"Passed",Not met)))</f>
        <v>Passed</v>
      </c>
      <c r="F7" s="3" t="str">
        <f t="shared" si="0"/>
        <v>Passed</v>
      </c>
      <c r="G7" s="3" t="str">
        <f t="shared" si="1"/>
        <v>Passed</v>
      </c>
      <c r="H7" s="3" t="str">
        <f t="shared" si="2"/>
        <v>Passed</v>
      </c>
      <c r="I7" s="19">
        <f t="shared" ref="I7:I70" si="7">IF(C7="N/A"," ",IF(N7="Select…. "," ",N7-C7))</f>
        <v>1</v>
      </c>
      <c r="J7" s="21"/>
      <c r="K7" s="21"/>
      <c r="L7" s="21"/>
      <c r="N7" s="2">
        <f>'3. Process Assessment'!H8</f>
        <v>3</v>
      </c>
      <c r="O7" s="53">
        <f>O6</f>
        <v>2</v>
      </c>
      <c r="P7" s="52" t="str">
        <f t="shared" si="3"/>
        <v>Yes</v>
      </c>
      <c r="Q7" s="52" t="str">
        <f t="shared" si="4"/>
        <v>Yes</v>
      </c>
      <c r="R7" s="52" t="str">
        <f t="shared" si="5"/>
        <v>Yes</v>
      </c>
      <c r="S7" s="52" t="str">
        <f t="shared" si="6"/>
        <v>No</v>
      </c>
    </row>
    <row r="8" spans="1:30" ht="18" customHeight="1">
      <c r="A8" s="300" t="s">
        <v>106</v>
      </c>
      <c r="B8" s="34" t="str">
        <f>'2. Process scope &amp; goals'!C10</f>
        <v>Yes</v>
      </c>
      <c r="C8" s="35">
        <f>IF(O8="Select…. ","N/A",O8)</f>
        <v>2</v>
      </c>
      <c r="D8" s="32" t="str">
        <f>'3. Process Assessment'!C11</f>
        <v>GR2.1</v>
      </c>
      <c r="E8" s="3" t="str">
        <f>IF(B8="No","Not in scope",IF(N8="Select…. ","Not answered",IF(N8&gt;=0,"Passed",Not met)))</f>
        <v>Passed</v>
      </c>
      <c r="F8" s="3" t="str">
        <f t="shared" si="0"/>
        <v>Passed</v>
      </c>
      <c r="G8" s="3" t="str">
        <f t="shared" si="1"/>
        <v>Passed</v>
      </c>
      <c r="H8" s="3" t="str">
        <f t="shared" si="2"/>
        <v>Passed</v>
      </c>
      <c r="I8" s="19">
        <f t="shared" si="7"/>
        <v>1</v>
      </c>
      <c r="J8" s="21"/>
      <c r="K8" s="21"/>
      <c r="L8" s="21"/>
      <c r="N8" s="1">
        <f>'3. Process Assessment'!H11</f>
        <v>3</v>
      </c>
      <c r="O8" s="51">
        <f>'2. Process scope &amp; goals'!D10</f>
        <v>2</v>
      </c>
      <c r="P8" s="52" t="str">
        <f t="shared" si="3"/>
        <v>Yes</v>
      </c>
      <c r="Q8" s="52" t="str">
        <f t="shared" si="4"/>
        <v>Yes</v>
      </c>
      <c r="R8" s="52" t="str">
        <f t="shared" si="5"/>
        <v>Yes</v>
      </c>
      <c r="S8" s="52" t="str">
        <f t="shared" si="6"/>
        <v>No</v>
      </c>
    </row>
    <row r="9" spans="1:30" ht="18" customHeight="1">
      <c r="A9" s="301"/>
      <c r="B9" s="36" t="str">
        <f>B8</f>
        <v>Yes</v>
      </c>
      <c r="C9" s="37">
        <f>C8</f>
        <v>2</v>
      </c>
      <c r="D9" s="32" t="str">
        <f>'3. Process Assessment'!C14</f>
        <v>GR2.2</v>
      </c>
      <c r="E9" s="3" t="str">
        <f>IF(B9="No","Not in scope",IF(N9="Select…. ","Not answered",IF(N9&gt;=0,"Passed",Not met)))</f>
        <v>Passed</v>
      </c>
      <c r="F9" s="3" t="str">
        <f t="shared" si="0"/>
        <v>Passed</v>
      </c>
      <c r="G9" s="3" t="str">
        <f t="shared" si="1"/>
        <v>Passed</v>
      </c>
      <c r="H9" s="3" t="str">
        <f t="shared" si="2"/>
        <v>Not met</v>
      </c>
      <c r="I9" s="19">
        <f t="shared" si="7"/>
        <v>0</v>
      </c>
      <c r="J9" s="21"/>
      <c r="K9" s="21"/>
      <c r="L9" s="21"/>
      <c r="N9" s="1">
        <f>'3. Process Assessment'!H14</f>
        <v>2</v>
      </c>
      <c r="O9" s="53">
        <f>O8</f>
        <v>2</v>
      </c>
      <c r="P9" s="52" t="str">
        <f t="shared" si="3"/>
        <v>Yes</v>
      </c>
      <c r="Q9" s="52" t="str">
        <f t="shared" si="4"/>
        <v>Yes</v>
      </c>
      <c r="R9" s="52" t="str">
        <f t="shared" si="5"/>
        <v>Yes</v>
      </c>
      <c r="S9" s="52" t="str">
        <f t="shared" si="6"/>
        <v>No</v>
      </c>
    </row>
    <row r="10" spans="1:30" ht="18" customHeight="1">
      <c r="A10" s="43" t="s">
        <v>108</v>
      </c>
      <c r="B10" s="38" t="str">
        <f>'2. Process scope &amp; goals'!C11</f>
        <v>Yes</v>
      </c>
      <c r="C10" s="39">
        <f>IF(O10="Select…. ","N/A",O10)</f>
        <v>2</v>
      </c>
      <c r="D10" s="32" t="str">
        <f>'3. Process Assessment'!C23</f>
        <v>GR3.1</v>
      </c>
      <c r="E10" s="3" t="str">
        <f>IF(B10="No","Not in scope",IF(N10="Select…. ","Not answered",IF(N10&gt;=0,"Passed",Not met)))</f>
        <v>Passed</v>
      </c>
      <c r="F10" s="3" t="str">
        <f t="shared" si="0"/>
        <v>Passed</v>
      </c>
      <c r="G10" s="3" t="str">
        <f t="shared" si="1"/>
        <v>Passed</v>
      </c>
      <c r="H10" s="3" t="str">
        <f t="shared" si="2"/>
        <v>Passed</v>
      </c>
      <c r="I10" s="19">
        <f t="shared" si="7"/>
        <v>1</v>
      </c>
      <c r="J10" s="21"/>
      <c r="K10" s="21"/>
      <c r="L10" s="21"/>
      <c r="N10" s="1">
        <f>'3. Process Assessment'!H23</f>
        <v>3</v>
      </c>
      <c r="O10" s="54">
        <f>'2. Process scope &amp; goals'!D11</f>
        <v>2</v>
      </c>
      <c r="P10" s="52" t="str">
        <f t="shared" si="3"/>
        <v>Yes</v>
      </c>
      <c r="Q10" s="52" t="str">
        <f t="shared" si="4"/>
        <v>Yes</v>
      </c>
      <c r="R10" s="52" t="str">
        <f t="shared" si="5"/>
        <v>Yes</v>
      </c>
      <c r="S10" s="52" t="str">
        <f t="shared" si="6"/>
        <v>No</v>
      </c>
    </row>
    <row r="11" spans="1:30" ht="18" customHeight="1">
      <c r="A11" s="300" t="s">
        <v>109</v>
      </c>
      <c r="B11" s="34" t="str">
        <f>'2. Process scope &amp; goals'!C12</f>
        <v>Yes</v>
      </c>
      <c r="C11" s="35">
        <f>IF(O11="Select…. ","N/A",O11)</f>
        <v>2</v>
      </c>
      <c r="D11" s="32" t="str">
        <f>'3. Process Assessment'!C26</f>
        <v>GR4.1</v>
      </c>
      <c r="E11" s="3" t="str">
        <f>IF(B11="No","Not in scope",IF(N11="Select…. ","Not answered",IF(N11&gt;=0,"Passed",Not met)))</f>
        <v>Passed</v>
      </c>
      <c r="F11" s="3" t="str">
        <f t="shared" si="0"/>
        <v>Passed</v>
      </c>
      <c r="G11" s="3" t="str">
        <f t="shared" si="1"/>
        <v>Passed</v>
      </c>
      <c r="H11" s="3" t="str">
        <f t="shared" si="2"/>
        <v>Not met</v>
      </c>
      <c r="I11" s="19">
        <f t="shared" si="7"/>
        <v>0</v>
      </c>
      <c r="J11" s="21"/>
      <c r="K11" s="21"/>
      <c r="L11" s="21"/>
      <c r="N11" s="1">
        <f>'3. Process Assessment'!H26</f>
        <v>2</v>
      </c>
      <c r="O11" s="51">
        <f>'2. Process scope &amp; goals'!D12</f>
        <v>2</v>
      </c>
      <c r="P11" s="52" t="str">
        <f t="shared" si="3"/>
        <v>Yes</v>
      </c>
      <c r="Q11" s="52" t="str">
        <f t="shared" si="4"/>
        <v>Yes</v>
      </c>
      <c r="R11" s="52" t="str">
        <f t="shared" si="5"/>
        <v>Yes</v>
      </c>
      <c r="S11" s="52" t="str">
        <f t="shared" si="6"/>
        <v>No</v>
      </c>
    </row>
    <row r="12" spans="1:30" ht="18" customHeight="1">
      <c r="A12" s="322"/>
      <c r="B12" s="24" t="str">
        <f>B11</f>
        <v>Yes</v>
      </c>
      <c r="C12" s="40">
        <f>C11</f>
        <v>2</v>
      </c>
      <c r="D12" s="32" t="str">
        <f>'3. Process Assessment'!C29</f>
        <v>GR4.2</v>
      </c>
      <c r="E12" s="3" t="str">
        <f>IF(B12="No","Not in scope",IF(N12="Select…. ","Not answered",IF(N12&gt;=0,"Passed",Not met)))</f>
        <v>Passed</v>
      </c>
      <c r="F12" s="3" t="str">
        <f t="shared" si="0"/>
        <v>Passed</v>
      </c>
      <c r="G12" s="3" t="str">
        <f t="shared" si="1"/>
        <v>Passed</v>
      </c>
      <c r="H12" s="3" t="str">
        <f t="shared" si="2"/>
        <v>Not met</v>
      </c>
      <c r="I12" s="19">
        <f t="shared" si="7"/>
        <v>0</v>
      </c>
      <c r="J12" s="21"/>
      <c r="K12" s="21"/>
      <c r="L12" s="21"/>
      <c r="N12" s="1">
        <f>'3. Process Assessment'!H29</f>
        <v>2</v>
      </c>
      <c r="O12" s="55">
        <f>O11</f>
        <v>2</v>
      </c>
      <c r="P12" s="52" t="str">
        <f t="shared" si="3"/>
        <v>Yes</v>
      </c>
      <c r="Q12" s="52" t="str">
        <f t="shared" si="4"/>
        <v>Yes</v>
      </c>
      <c r="R12" s="52" t="str">
        <f t="shared" si="5"/>
        <v>Yes</v>
      </c>
      <c r="S12" s="52" t="str">
        <f t="shared" si="6"/>
        <v>No</v>
      </c>
    </row>
    <row r="13" spans="1:30" ht="18" customHeight="1">
      <c r="A13" s="301"/>
      <c r="B13" s="36" t="str">
        <f>B11</f>
        <v>Yes</v>
      </c>
      <c r="C13" s="37">
        <f>C11</f>
        <v>2</v>
      </c>
      <c r="D13" s="32" t="str">
        <f>'3. Process Assessment'!C32</f>
        <v>GR4.3</v>
      </c>
      <c r="E13" s="3" t="str">
        <f>IF(B13="No","Not in scope",IF(N13="Select…. ","Not answered",IF(N13&gt;=0,"Passed",Not met)))</f>
        <v>Passed</v>
      </c>
      <c r="F13" s="3" t="str">
        <f t="shared" si="0"/>
        <v>Passed</v>
      </c>
      <c r="G13" s="3" t="str">
        <f t="shared" si="1"/>
        <v>Passed</v>
      </c>
      <c r="H13" s="3" t="str">
        <f t="shared" si="2"/>
        <v>Not met</v>
      </c>
      <c r="I13" s="19">
        <f t="shared" si="7"/>
        <v>0</v>
      </c>
      <c r="J13" s="21"/>
      <c r="K13" s="21"/>
      <c r="L13" s="21"/>
      <c r="N13" s="1">
        <f>'3. Process Assessment'!H32</f>
        <v>2</v>
      </c>
      <c r="O13" s="53">
        <f>O11</f>
        <v>2</v>
      </c>
      <c r="P13" s="52" t="str">
        <f t="shared" si="3"/>
        <v>Yes</v>
      </c>
      <c r="Q13" s="52" t="str">
        <f t="shared" si="4"/>
        <v>Yes</v>
      </c>
      <c r="R13" s="52" t="str">
        <f t="shared" si="5"/>
        <v>Yes</v>
      </c>
      <c r="S13" s="52" t="str">
        <f t="shared" si="6"/>
        <v>No</v>
      </c>
    </row>
    <row r="14" spans="1:30" ht="18" customHeight="1">
      <c r="A14" s="43" t="s">
        <v>115</v>
      </c>
      <c r="B14" s="38" t="str">
        <f>'2. Process scope &amp; goals'!C13</f>
        <v>Yes</v>
      </c>
      <c r="C14" s="39">
        <f>IF(O14="Select…. ","N/A",O14)</f>
        <v>2</v>
      </c>
      <c r="D14" s="32" t="str">
        <f>'3. Process Assessment'!C35</f>
        <v>GR5.1</v>
      </c>
      <c r="E14" s="3" t="str">
        <f>IF(B14="No","Not in scope",IF(N14="Select…. ","Not answered",IF(N14&gt;=0,"Passed",Not met)))</f>
        <v>Passed</v>
      </c>
      <c r="F14" s="3" t="str">
        <f t="shared" si="0"/>
        <v>Passed</v>
      </c>
      <c r="G14" s="3" t="str">
        <f t="shared" si="1"/>
        <v>Passed</v>
      </c>
      <c r="H14" s="3" t="str">
        <f t="shared" si="2"/>
        <v>Not met</v>
      </c>
      <c r="I14" s="19">
        <f t="shared" si="7"/>
        <v>0</v>
      </c>
      <c r="J14" s="21"/>
      <c r="K14" s="21"/>
      <c r="L14" s="21"/>
      <c r="N14" s="1">
        <f>'3. Process Assessment'!H35</f>
        <v>2</v>
      </c>
      <c r="O14" s="54">
        <f>'2. Process scope &amp; goals'!D13</f>
        <v>2</v>
      </c>
      <c r="P14" s="52" t="str">
        <f t="shared" si="3"/>
        <v>Yes</v>
      </c>
      <c r="Q14" s="52" t="str">
        <f t="shared" si="4"/>
        <v>Yes</v>
      </c>
      <c r="R14" s="52" t="str">
        <f t="shared" si="5"/>
        <v>Yes</v>
      </c>
      <c r="S14" s="52" t="str">
        <f t="shared" si="6"/>
        <v>No</v>
      </c>
    </row>
    <row r="15" spans="1:30" ht="18" customHeight="1">
      <c r="A15" s="43" t="s">
        <v>118</v>
      </c>
      <c r="B15" s="38" t="str">
        <f>'2. Process scope &amp; goals'!C14</f>
        <v>Yes</v>
      </c>
      <c r="C15" s="39">
        <f>IF(O15="Select…. ","N/A",O15)</f>
        <v>2</v>
      </c>
      <c r="D15" s="32" t="str">
        <f>'3. Process Assessment'!C41</f>
        <v>GR6.1</v>
      </c>
      <c r="E15" s="3" t="str">
        <f>IF(B15="No","Not in scope",IF(N15="Select…. ","Not answered",IF(N15&gt;=0,"Passed",Not met)))</f>
        <v>Passed</v>
      </c>
      <c r="F15" s="3" t="str">
        <f t="shared" si="0"/>
        <v>Passed</v>
      </c>
      <c r="G15" s="3" t="str">
        <f t="shared" si="1"/>
        <v>Passed</v>
      </c>
      <c r="H15" s="3" t="str">
        <f t="shared" si="2"/>
        <v>Not met</v>
      </c>
      <c r="I15" s="19">
        <f t="shared" si="7"/>
        <v>0</v>
      </c>
      <c r="J15" s="21"/>
      <c r="K15" s="21"/>
      <c r="L15" s="21"/>
      <c r="N15" s="1">
        <f>'3. Process Assessment'!H41</f>
        <v>2</v>
      </c>
      <c r="O15" s="54">
        <f>'2. Process scope &amp; goals'!D14</f>
        <v>2</v>
      </c>
      <c r="P15" s="52" t="str">
        <f t="shared" si="3"/>
        <v>Yes</v>
      </c>
      <c r="Q15" s="52" t="str">
        <f t="shared" si="4"/>
        <v>Yes</v>
      </c>
      <c r="R15" s="52" t="str">
        <f t="shared" si="5"/>
        <v>Yes</v>
      </c>
      <c r="S15" s="52" t="str">
        <f t="shared" si="6"/>
        <v>No</v>
      </c>
    </row>
    <row r="16" spans="1:30" ht="18" customHeight="1">
      <c r="A16" s="300" t="s">
        <v>142</v>
      </c>
      <c r="B16" s="34" t="str">
        <f>'2. Process scope &amp; goals'!C15</f>
        <v>Yes</v>
      </c>
      <c r="C16" s="35">
        <f>IF(O16="Select…. ","N/A",O16)</f>
        <v>2</v>
      </c>
      <c r="D16" s="32" t="str">
        <f>'3. Process Assessment'!C47</f>
        <v>GR7.1</v>
      </c>
      <c r="E16" s="3" t="str">
        <f>IF(B16="No","Not in scope",IF(N16="Select…. ","Not answered",IF(N16&gt;=0,"Passed",Not met)))</f>
        <v>Passed</v>
      </c>
      <c r="F16" s="3" t="str">
        <f t="shared" si="0"/>
        <v>Passed</v>
      </c>
      <c r="G16" s="3" t="str">
        <f t="shared" si="1"/>
        <v>Passed</v>
      </c>
      <c r="H16" s="3" t="str">
        <f t="shared" si="2"/>
        <v>Not met</v>
      </c>
      <c r="I16" s="19">
        <f t="shared" si="7"/>
        <v>0</v>
      </c>
      <c r="J16" s="21"/>
      <c r="K16" s="21"/>
      <c r="L16" s="21"/>
      <c r="N16" s="1">
        <f>'3. Process Assessment'!H47</f>
        <v>2</v>
      </c>
      <c r="O16" s="51">
        <f>'2. Process scope &amp; goals'!D15</f>
        <v>2</v>
      </c>
      <c r="P16" s="52" t="str">
        <f t="shared" si="3"/>
        <v>Yes</v>
      </c>
      <c r="Q16" s="52" t="str">
        <f t="shared" si="4"/>
        <v>Yes</v>
      </c>
      <c r="R16" s="52" t="str">
        <f t="shared" si="5"/>
        <v>Yes</v>
      </c>
      <c r="S16" s="52" t="str">
        <f t="shared" si="6"/>
        <v>No</v>
      </c>
    </row>
    <row r="17" spans="1:19" ht="18" customHeight="1">
      <c r="A17" s="301"/>
      <c r="B17" s="36" t="str">
        <f>B16</f>
        <v>Yes</v>
      </c>
      <c r="C17" s="37">
        <f>C16</f>
        <v>2</v>
      </c>
      <c r="D17" s="32" t="str">
        <f>'3. Process Assessment'!C50</f>
        <v>GR7.2</v>
      </c>
      <c r="E17" s="3" t="str">
        <f>IF(B17="No","Not in scope",IF(N17="Select…. ","Not answered",IF(N17&gt;=0,"Passed",Not met)))</f>
        <v>Passed</v>
      </c>
      <c r="F17" s="3" t="str">
        <f t="shared" si="0"/>
        <v>Passed</v>
      </c>
      <c r="G17" s="3" t="str">
        <f t="shared" si="1"/>
        <v>Passed</v>
      </c>
      <c r="H17" s="3" t="str">
        <f t="shared" si="2"/>
        <v>Not met</v>
      </c>
      <c r="I17" s="19">
        <f t="shared" si="7"/>
        <v>0</v>
      </c>
      <c r="J17" s="21"/>
      <c r="K17" s="21"/>
      <c r="L17" s="21"/>
      <c r="N17" s="1">
        <f>'3. Process Assessment'!H50</f>
        <v>2</v>
      </c>
      <c r="O17" s="53">
        <f>O16</f>
        <v>2</v>
      </c>
      <c r="P17" s="52" t="str">
        <f t="shared" si="3"/>
        <v>Yes</v>
      </c>
      <c r="Q17" s="52" t="str">
        <f t="shared" si="4"/>
        <v>Yes</v>
      </c>
      <c r="R17" s="52" t="str">
        <f t="shared" si="5"/>
        <v>Yes</v>
      </c>
      <c r="S17" s="52" t="str">
        <f t="shared" si="6"/>
        <v>No</v>
      </c>
    </row>
    <row r="18" spans="1:19" ht="18" customHeight="1">
      <c r="A18" s="318" t="s">
        <v>143</v>
      </c>
      <c r="B18" s="41" t="str">
        <f>'2. Process scope &amp; goals'!C17</f>
        <v>Yes</v>
      </c>
      <c r="C18" s="42">
        <f>IF(O18="Select…. ","N/A",O18)</f>
        <v>2</v>
      </c>
      <c r="D18" s="33" t="str">
        <f>'3. Process Assessment'!C54</f>
        <v>PR1.1</v>
      </c>
      <c r="E18" s="3" t="str">
        <f>IF(B18="No","Not in scope",IF(N18="Select…. ","Not answered",IF(N18&gt;=0,"Passed",Not met)))</f>
        <v>Passed</v>
      </c>
      <c r="F18" s="3" t="str">
        <f t="shared" si="0"/>
        <v>Passed</v>
      </c>
      <c r="G18" s="3" t="str">
        <f t="shared" si="1"/>
        <v>Passed</v>
      </c>
      <c r="H18" s="3" t="str">
        <f t="shared" si="2"/>
        <v>Passed</v>
      </c>
      <c r="I18" s="19">
        <f t="shared" si="7"/>
        <v>1</v>
      </c>
      <c r="J18" s="21"/>
      <c r="K18" s="21"/>
      <c r="L18" s="21"/>
      <c r="N18" s="1">
        <f>'3. Process Assessment'!H54</f>
        <v>3</v>
      </c>
      <c r="O18" s="56">
        <f>'2. Process scope &amp; goals'!D17</f>
        <v>2</v>
      </c>
      <c r="P18" s="52" t="str">
        <f t="shared" si="3"/>
        <v>Yes</v>
      </c>
      <c r="Q18" s="52" t="str">
        <f t="shared" si="4"/>
        <v>Yes</v>
      </c>
      <c r="R18" s="52" t="str">
        <f t="shared" si="5"/>
        <v>Yes</v>
      </c>
      <c r="S18" s="52" t="str">
        <f t="shared" si="6"/>
        <v>No</v>
      </c>
    </row>
    <row r="19" spans="1:19" ht="18" customHeight="1">
      <c r="A19" s="319"/>
      <c r="B19" s="24" t="str">
        <f>B18</f>
        <v>Yes</v>
      </c>
      <c r="C19" s="40">
        <f>C18</f>
        <v>2</v>
      </c>
      <c r="D19" s="33" t="str">
        <f>'3. Process Assessment'!C57</f>
        <v>PR1.2</v>
      </c>
      <c r="E19" s="3" t="str">
        <f>IF(B19="No","Not in scope",IF(N19="Select…. ","Not answered",IF(N19&gt;=0,"Passed",Not met)))</f>
        <v>Passed</v>
      </c>
      <c r="F19" s="3" t="str">
        <f t="shared" si="0"/>
        <v>Passed</v>
      </c>
      <c r="G19" s="3" t="str">
        <f t="shared" si="1"/>
        <v>Passed</v>
      </c>
      <c r="H19" s="3" t="str">
        <f t="shared" si="2"/>
        <v>Not met</v>
      </c>
      <c r="I19" s="19">
        <f t="shared" si="7"/>
        <v>0</v>
      </c>
      <c r="J19" s="21"/>
      <c r="K19" s="21"/>
      <c r="L19" s="21"/>
      <c r="N19" s="1">
        <f>'3. Process Assessment'!H57</f>
        <v>2</v>
      </c>
      <c r="O19" s="55">
        <f>O18</f>
        <v>2</v>
      </c>
      <c r="P19" s="52" t="str">
        <f t="shared" si="3"/>
        <v>Yes</v>
      </c>
      <c r="Q19" s="52" t="str">
        <f t="shared" si="4"/>
        <v>Yes</v>
      </c>
      <c r="R19" s="52" t="str">
        <f t="shared" si="5"/>
        <v>Yes</v>
      </c>
      <c r="S19" s="52" t="str">
        <f t="shared" si="6"/>
        <v>No</v>
      </c>
    </row>
    <row r="20" spans="1:19" ht="18" customHeight="1">
      <c r="A20" s="319"/>
      <c r="B20" s="24" t="str">
        <f>B18</f>
        <v>Yes</v>
      </c>
      <c r="C20" s="40">
        <f>C18</f>
        <v>2</v>
      </c>
      <c r="D20" s="33" t="s">
        <v>95</v>
      </c>
      <c r="E20" s="3" t="str">
        <f>IF(B20="No","Not in scope",IF(N20="Select…. ","Not answered",IF(N20&gt;=0,"Passed",Not met)))</f>
        <v>Passed</v>
      </c>
      <c r="F20" s="3" t="str">
        <f t="shared" si="0"/>
        <v>Passed</v>
      </c>
      <c r="G20" s="3" t="str">
        <f t="shared" si="1"/>
        <v>Passed</v>
      </c>
      <c r="H20" s="3" t="str">
        <f t="shared" si="2"/>
        <v>Not met</v>
      </c>
      <c r="I20" s="19">
        <f t="shared" si="7"/>
        <v>0</v>
      </c>
      <c r="J20" s="21"/>
      <c r="K20" s="21"/>
      <c r="L20" s="21"/>
      <c r="N20" s="1">
        <f>'3. Process Assessment'!H60</f>
        <v>2</v>
      </c>
      <c r="O20" s="55">
        <f>O18</f>
        <v>2</v>
      </c>
      <c r="P20" s="52" t="str">
        <f t="shared" si="3"/>
        <v>Yes</v>
      </c>
      <c r="Q20" s="52" t="str">
        <f t="shared" si="4"/>
        <v>Yes</v>
      </c>
      <c r="R20" s="52" t="str">
        <f t="shared" si="5"/>
        <v>Yes</v>
      </c>
      <c r="S20" s="52" t="str">
        <f t="shared" si="6"/>
        <v>No</v>
      </c>
    </row>
    <row r="21" spans="1:19" ht="18" customHeight="1">
      <c r="A21" s="320"/>
      <c r="B21" s="36" t="str">
        <f>B18</f>
        <v>Yes</v>
      </c>
      <c r="C21" s="37">
        <f>C18</f>
        <v>2</v>
      </c>
      <c r="D21" s="33" t="str">
        <f>'3. Process Assessment'!C63</f>
        <v>PR1.4</v>
      </c>
      <c r="E21" s="3" t="str">
        <f>IF(B21="No","Not in scope",IF(N21="Select…. ","Not answered",IF(N21&gt;=0,"Passed",Not met)))</f>
        <v>Passed</v>
      </c>
      <c r="F21" s="3" t="str">
        <f t="shared" si="0"/>
        <v>Passed</v>
      </c>
      <c r="G21" s="3" t="str">
        <f t="shared" si="1"/>
        <v>Passed</v>
      </c>
      <c r="H21" s="3" t="str">
        <f t="shared" si="2"/>
        <v>Passed</v>
      </c>
      <c r="I21" s="19">
        <f t="shared" si="7"/>
        <v>1</v>
      </c>
      <c r="J21" s="21"/>
      <c r="K21" s="21"/>
      <c r="L21" s="21"/>
      <c r="N21" s="1">
        <f>'3. Process Assessment'!H63</f>
        <v>3</v>
      </c>
      <c r="O21" s="53">
        <f>O18</f>
        <v>2</v>
      </c>
      <c r="P21" s="52" t="str">
        <f t="shared" si="3"/>
        <v>Yes</v>
      </c>
      <c r="Q21" s="52" t="str">
        <f t="shared" si="4"/>
        <v>Yes</v>
      </c>
      <c r="R21" s="52" t="str">
        <f t="shared" si="5"/>
        <v>Yes</v>
      </c>
      <c r="S21" s="52" t="str">
        <f t="shared" si="6"/>
        <v>No</v>
      </c>
    </row>
    <row r="22" spans="1:19" ht="18" customHeight="1">
      <c r="A22" s="318" t="s">
        <v>144</v>
      </c>
      <c r="B22" s="41" t="str">
        <f>'2. Process scope &amp; goals'!C18</f>
        <v>Yes</v>
      </c>
      <c r="C22" s="42">
        <f>IF(O22="Select…. ","N/A",O22)</f>
        <v>3</v>
      </c>
      <c r="D22" s="33" t="str">
        <f>'3. Process Assessment'!C69</f>
        <v>PR2.2</v>
      </c>
      <c r="E22" s="3" t="str">
        <f>IF(B22="No","Not in scope",IF(N22="Select…. ","Not answered",IF(N22&gt;=0,"Passed",Not met)))</f>
        <v>Passed</v>
      </c>
      <c r="F22" s="3" t="str">
        <f t="shared" si="0"/>
        <v>Passed</v>
      </c>
      <c r="G22" s="3" t="str">
        <f t="shared" si="1"/>
        <v>Passed</v>
      </c>
      <c r="H22" s="3" t="str">
        <f t="shared" si="2"/>
        <v>Passed</v>
      </c>
      <c r="I22" s="19">
        <f t="shared" si="7"/>
        <v>0</v>
      </c>
      <c r="J22" s="21"/>
      <c r="K22" s="21"/>
      <c r="L22" s="21"/>
      <c r="N22" s="1">
        <f>'3. Process Assessment'!H69</f>
        <v>3</v>
      </c>
      <c r="O22" s="56">
        <f>'2. Process scope &amp; goals'!D18</f>
        <v>3</v>
      </c>
      <c r="P22" s="52" t="str">
        <f t="shared" si="3"/>
        <v>Yes</v>
      </c>
      <c r="Q22" s="52" t="str">
        <f t="shared" si="4"/>
        <v>Yes</v>
      </c>
      <c r="R22" s="52" t="str">
        <f t="shared" si="5"/>
        <v>Yes</v>
      </c>
      <c r="S22" s="52" t="str">
        <f t="shared" si="6"/>
        <v>Yes</v>
      </c>
    </row>
    <row r="23" spans="1:19" ht="18" customHeight="1">
      <c r="A23" s="319"/>
      <c r="B23" s="24" t="str">
        <f>B22</f>
        <v>Yes</v>
      </c>
      <c r="C23" s="40">
        <f>C22</f>
        <v>3</v>
      </c>
      <c r="D23" s="33" t="str">
        <f>'3. Process Assessment'!C66</f>
        <v>PR2.1</v>
      </c>
      <c r="E23" s="3" t="str">
        <f>IF(B23="No","Not in scope",IF(N23="Select…. ","Not answered",IF(N23&gt;=0,"Passed",Not met)))</f>
        <v>Passed</v>
      </c>
      <c r="F23" s="3" t="str">
        <f t="shared" si="0"/>
        <v>Passed</v>
      </c>
      <c r="G23" s="3" t="str">
        <f t="shared" si="1"/>
        <v>Passed</v>
      </c>
      <c r="H23" s="3" t="str">
        <f t="shared" si="2"/>
        <v>Passed</v>
      </c>
      <c r="I23" s="19">
        <f t="shared" si="7"/>
        <v>0</v>
      </c>
      <c r="J23" s="21"/>
      <c r="K23" s="21"/>
      <c r="L23" s="21"/>
      <c r="N23" s="1">
        <f>'3. Process Assessment'!H66</f>
        <v>3</v>
      </c>
      <c r="O23" s="55">
        <f>O22</f>
        <v>3</v>
      </c>
      <c r="P23" s="52" t="str">
        <f t="shared" si="3"/>
        <v>Yes</v>
      </c>
      <c r="Q23" s="52" t="str">
        <f t="shared" si="4"/>
        <v>Yes</v>
      </c>
      <c r="R23" s="52" t="str">
        <f t="shared" si="5"/>
        <v>Yes</v>
      </c>
      <c r="S23" s="52" t="str">
        <f t="shared" si="6"/>
        <v>Yes</v>
      </c>
    </row>
    <row r="24" spans="1:19" ht="18" customHeight="1">
      <c r="A24" s="319"/>
      <c r="B24" s="24" t="str">
        <f>B22</f>
        <v>Yes</v>
      </c>
      <c r="C24" s="40">
        <f>C22</f>
        <v>3</v>
      </c>
      <c r="D24" s="33" t="str">
        <f>'3. Process Assessment'!C72</f>
        <v>PR2.3</v>
      </c>
      <c r="E24" s="3" t="str">
        <f>IF(B24="No","Not in scope",IF(N24="Select…. ","Not answered",IF(N24&gt;=0,"Passed",Not met)))</f>
        <v>Passed</v>
      </c>
      <c r="F24" s="3" t="str">
        <f t="shared" si="0"/>
        <v>Passed</v>
      </c>
      <c r="G24" s="3" t="str">
        <f t="shared" si="1"/>
        <v>Passed</v>
      </c>
      <c r="H24" s="3" t="str">
        <f t="shared" si="2"/>
        <v>Passed</v>
      </c>
      <c r="I24" s="19">
        <f t="shared" si="7"/>
        <v>0</v>
      </c>
      <c r="J24" s="21"/>
      <c r="K24" s="21"/>
      <c r="L24" s="21"/>
      <c r="N24" s="1">
        <f>'3. Process Assessment'!H72</f>
        <v>3</v>
      </c>
      <c r="O24" s="55">
        <f>O22</f>
        <v>3</v>
      </c>
      <c r="P24" s="52" t="str">
        <f t="shared" si="3"/>
        <v>Yes</v>
      </c>
      <c r="Q24" s="52" t="str">
        <f t="shared" si="4"/>
        <v>Yes</v>
      </c>
      <c r="R24" s="52" t="str">
        <f t="shared" si="5"/>
        <v>Yes</v>
      </c>
      <c r="S24" s="52" t="str">
        <f t="shared" si="6"/>
        <v>Yes</v>
      </c>
    </row>
    <row r="25" spans="1:19" ht="18" customHeight="1">
      <c r="A25" s="319"/>
      <c r="B25" s="24" t="str">
        <f>B22</f>
        <v>Yes</v>
      </c>
      <c r="C25" s="40">
        <f>C22</f>
        <v>3</v>
      </c>
      <c r="D25" s="33" t="str">
        <f>'3. Process Assessment'!C75</f>
        <v>PR2.4</v>
      </c>
      <c r="E25" s="3" t="str">
        <f>IF(B25="No","Not in scope",IF(N25="Select…. ","Not answered",IF(N25&gt;=0,"Passed",Not met)))</f>
        <v>Passed</v>
      </c>
      <c r="F25" s="3" t="str">
        <f t="shared" si="0"/>
        <v>Passed</v>
      </c>
      <c r="G25" s="3" t="str">
        <f t="shared" si="1"/>
        <v>Passed</v>
      </c>
      <c r="H25" s="3" t="str">
        <f t="shared" si="2"/>
        <v>Passed</v>
      </c>
      <c r="I25" s="19">
        <f t="shared" si="7"/>
        <v>0</v>
      </c>
      <c r="J25" s="21"/>
      <c r="K25" s="21"/>
      <c r="L25" s="21"/>
      <c r="N25" s="1">
        <f>'3. Process Assessment'!H75</f>
        <v>3</v>
      </c>
      <c r="O25" s="55">
        <f>O22</f>
        <v>3</v>
      </c>
      <c r="P25" s="52" t="str">
        <f t="shared" si="3"/>
        <v>Yes</v>
      </c>
      <c r="Q25" s="52" t="str">
        <f t="shared" si="4"/>
        <v>Yes</v>
      </c>
      <c r="R25" s="52" t="str">
        <f t="shared" si="5"/>
        <v>Yes</v>
      </c>
      <c r="S25" s="52" t="str">
        <f t="shared" si="6"/>
        <v>Yes</v>
      </c>
    </row>
    <row r="26" spans="1:19" ht="18" customHeight="1">
      <c r="A26" s="319"/>
      <c r="B26" s="24" t="str">
        <f>B22</f>
        <v>Yes</v>
      </c>
      <c r="C26" s="40">
        <f>C22</f>
        <v>3</v>
      </c>
      <c r="D26" s="33" t="str">
        <f>'3. Process Assessment'!C78</f>
        <v>PR2.5</v>
      </c>
      <c r="E26" s="3" t="str">
        <f>IF(B26="No","Not in scope",IF(N26="Select…. ","Not answered",IF(N26&gt;=0,"Passed",Not met)))</f>
        <v>Passed</v>
      </c>
      <c r="F26" s="3" t="str">
        <f t="shared" si="0"/>
        <v>Passed</v>
      </c>
      <c r="G26" s="3" t="str">
        <f t="shared" si="1"/>
        <v>Passed</v>
      </c>
      <c r="H26" s="3" t="str">
        <f t="shared" si="2"/>
        <v>Passed</v>
      </c>
      <c r="I26" s="19">
        <f t="shared" si="7"/>
        <v>0</v>
      </c>
      <c r="J26" s="21"/>
      <c r="K26" s="21"/>
      <c r="L26" s="21"/>
      <c r="N26" s="1">
        <f>'3. Process Assessment'!H78</f>
        <v>3</v>
      </c>
      <c r="O26" s="55">
        <f>O22</f>
        <v>3</v>
      </c>
      <c r="P26" s="52" t="str">
        <f t="shared" si="3"/>
        <v>Yes</v>
      </c>
      <c r="Q26" s="52" t="str">
        <f t="shared" si="4"/>
        <v>Yes</v>
      </c>
      <c r="R26" s="52" t="str">
        <f t="shared" si="5"/>
        <v>Yes</v>
      </c>
      <c r="S26" s="52" t="str">
        <f t="shared" si="6"/>
        <v>Yes</v>
      </c>
    </row>
    <row r="27" spans="1:19" ht="18" customHeight="1">
      <c r="A27" s="319"/>
      <c r="B27" s="24" t="str">
        <f>B22</f>
        <v>Yes</v>
      </c>
      <c r="C27" s="40">
        <f>C22</f>
        <v>3</v>
      </c>
      <c r="D27" s="33" t="str">
        <f>'3. Process Assessment'!C81</f>
        <v>PR2.6</v>
      </c>
      <c r="E27" s="3" t="str">
        <f>IF(B27="No","Not in scope",IF(N27="Select…. ","Not answered",IF(N27&gt;=0,"Passed",Not met)))</f>
        <v>Passed</v>
      </c>
      <c r="F27" s="3" t="str">
        <f t="shared" si="0"/>
        <v>Passed</v>
      </c>
      <c r="G27" s="3" t="str">
        <f t="shared" si="1"/>
        <v>Passed</v>
      </c>
      <c r="H27" s="3" t="str">
        <f t="shared" si="2"/>
        <v>Passed</v>
      </c>
      <c r="I27" s="19">
        <f t="shared" si="7"/>
        <v>0</v>
      </c>
      <c r="J27" s="21"/>
      <c r="K27" s="21"/>
      <c r="L27" s="21"/>
      <c r="N27" s="1">
        <f>'3. Process Assessment'!H81</f>
        <v>3</v>
      </c>
      <c r="O27" s="55">
        <f>O22</f>
        <v>3</v>
      </c>
      <c r="P27" s="52" t="str">
        <f t="shared" si="3"/>
        <v>Yes</v>
      </c>
      <c r="Q27" s="52" t="str">
        <f t="shared" si="4"/>
        <v>Yes</v>
      </c>
      <c r="R27" s="52" t="str">
        <f t="shared" si="5"/>
        <v>Yes</v>
      </c>
      <c r="S27" s="52" t="str">
        <f t="shared" si="6"/>
        <v>Yes</v>
      </c>
    </row>
    <row r="28" spans="1:19" ht="18" customHeight="1">
      <c r="A28" s="320"/>
      <c r="B28" s="36" t="str">
        <f>B22</f>
        <v>Yes</v>
      </c>
      <c r="C28" s="37">
        <f>C22</f>
        <v>3</v>
      </c>
      <c r="D28" s="33" t="str">
        <f>'3. Process Assessment'!C84</f>
        <v>PR2.7</v>
      </c>
      <c r="E28" s="3" t="str">
        <f>IF(B28="No","Not in scope",IF(N28="Select…. ","Not answered",IF(N28&gt;=0,"Passed",Not met)))</f>
        <v>Passed</v>
      </c>
      <c r="F28" s="3" t="str">
        <f t="shared" si="0"/>
        <v>Passed</v>
      </c>
      <c r="G28" s="3" t="str">
        <f t="shared" si="1"/>
        <v>Passed</v>
      </c>
      <c r="H28" s="3" t="str">
        <f t="shared" si="2"/>
        <v>Passed</v>
      </c>
      <c r="I28" s="19">
        <f t="shared" si="7"/>
        <v>0</v>
      </c>
      <c r="J28" s="21"/>
      <c r="K28" s="21"/>
      <c r="L28" s="21"/>
      <c r="N28" s="1">
        <f>'3. Process Assessment'!H84</f>
        <v>3</v>
      </c>
      <c r="O28" s="53">
        <f>O22</f>
        <v>3</v>
      </c>
      <c r="P28" s="52" t="str">
        <f t="shared" si="3"/>
        <v>Yes</v>
      </c>
      <c r="Q28" s="52" t="str">
        <f t="shared" si="4"/>
        <v>Yes</v>
      </c>
      <c r="R28" s="52" t="str">
        <f t="shared" si="5"/>
        <v>Yes</v>
      </c>
      <c r="S28" s="52" t="str">
        <f t="shared" si="6"/>
        <v>Yes</v>
      </c>
    </row>
    <row r="29" spans="1:19" ht="18" customHeight="1">
      <c r="A29" s="318" t="s">
        <v>145</v>
      </c>
      <c r="B29" s="41" t="str">
        <f>'2. Process scope &amp; goals'!C19</f>
        <v>Yes</v>
      </c>
      <c r="C29" s="42">
        <f>IF(O29="Select…. ","N/A",O29)</f>
        <v>2</v>
      </c>
      <c r="D29" s="33" t="str">
        <f>'3. Process Assessment'!C87</f>
        <v>PR3.1</v>
      </c>
      <c r="E29" s="3" t="str">
        <f>IF(B29="No","Not in scope",IF(N29="Select…. ","Not answered",IF(N29&gt;=0,"Passed",Not met)))</f>
        <v>Passed</v>
      </c>
      <c r="F29" s="3" t="str">
        <f t="shared" si="0"/>
        <v>Passed</v>
      </c>
      <c r="G29" s="3" t="str">
        <f t="shared" si="1"/>
        <v>Passed</v>
      </c>
      <c r="H29" s="3" t="str">
        <f t="shared" si="2"/>
        <v>Passed</v>
      </c>
      <c r="I29" s="19">
        <f t="shared" si="7"/>
        <v>1</v>
      </c>
      <c r="J29" s="21"/>
      <c r="K29" s="21"/>
      <c r="L29" s="21"/>
      <c r="N29" s="1">
        <f>'3. Process Assessment'!H87</f>
        <v>3</v>
      </c>
      <c r="O29" s="56">
        <f>'2. Process scope &amp; goals'!D19</f>
        <v>2</v>
      </c>
      <c r="P29" s="52" t="str">
        <f t="shared" si="3"/>
        <v>Yes</v>
      </c>
      <c r="Q29" s="52" t="str">
        <f t="shared" si="4"/>
        <v>Yes</v>
      </c>
      <c r="R29" s="52" t="str">
        <f t="shared" si="5"/>
        <v>Yes</v>
      </c>
      <c r="S29" s="52" t="str">
        <f t="shared" si="6"/>
        <v>No</v>
      </c>
    </row>
    <row r="30" spans="1:19" ht="18" customHeight="1">
      <c r="A30" s="319"/>
      <c r="B30" s="24" t="str">
        <f>B29</f>
        <v>Yes</v>
      </c>
      <c r="C30" s="40">
        <f>C29</f>
        <v>2</v>
      </c>
      <c r="D30" s="33" t="str">
        <f>'3. Process Assessment'!C90</f>
        <v>PR3.2</v>
      </c>
      <c r="E30" s="3" t="str">
        <f>IF(B30="No","Not in scope",IF(N30="Select…. ","Not answered",IF(N30&gt;=0,"Passed",Not met)))</f>
        <v>Passed</v>
      </c>
      <c r="F30" s="3" t="str">
        <f t="shared" si="0"/>
        <v>Passed</v>
      </c>
      <c r="G30" s="3" t="str">
        <f t="shared" si="1"/>
        <v>Passed</v>
      </c>
      <c r="H30" s="3" t="str">
        <f t="shared" si="2"/>
        <v>Passed</v>
      </c>
      <c r="I30" s="19">
        <f t="shared" si="7"/>
        <v>1</v>
      </c>
      <c r="J30" s="21"/>
      <c r="K30" s="21"/>
      <c r="L30" s="21"/>
      <c r="N30" s="1">
        <f>'3. Process Assessment'!H90</f>
        <v>3</v>
      </c>
      <c r="O30" s="55">
        <f>O29</f>
        <v>2</v>
      </c>
      <c r="P30" s="52" t="str">
        <f t="shared" si="3"/>
        <v>Yes</v>
      </c>
      <c r="Q30" s="52" t="str">
        <f t="shared" si="4"/>
        <v>Yes</v>
      </c>
      <c r="R30" s="52" t="str">
        <f t="shared" si="5"/>
        <v>Yes</v>
      </c>
      <c r="S30" s="52" t="str">
        <f t="shared" si="6"/>
        <v>No</v>
      </c>
    </row>
    <row r="31" spans="1:19" ht="18" customHeight="1">
      <c r="A31" s="320"/>
      <c r="B31" s="36" t="str">
        <f>B29</f>
        <v>Yes</v>
      </c>
      <c r="C31" s="37">
        <f>C29</f>
        <v>2</v>
      </c>
      <c r="D31" s="33" t="str">
        <f>'3. Process Assessment'!C93</f>
        <v>PR3.3</v>
      </c>
      <c r="E31" s="3" t="str">
        <f>IF(B31="No","Not in scope",IF(N31="Select…. ","Not answered",IF(N31&gt;=0,"Passed",Not met)))</f>
        <v>Passed</v>
      </c>
      <c r="F31" s="3" t="str">
        <f t="shared" si="0"/>
        <v>Passed</v>
      </c>
      <c r="G31" s="3" t="str">
        <f t="shared" si="1"/>
        <v>Passed</v>
      </c>
      <c r="H31" s="3" t="str">
        <f t="shared" si="2"/>
        <v>Passed</v>
      </c>
      <c r="I31" s="19">
        <f t="shared" si="7"/>
        <v>1</v>
      </c>
      <c r="J31" s="21"/>
      <c r="K31" s="21"/>
      <c r="L31" s="21"/>
      <c r="N31" s="1">
        <f>'3. Process Assessment'!H93</f>
        <v>3</v>
      </c>
      <c r="O31" s="53">
        <f>O29</f>
        <v>2</v>
      </c>
      <c r="P31" s="52" t="str">
        <f t="shared" si="3"/>
        <v>Yes</v>
      </c>
      <c r="Q31" s="52" t="str">
        <f t="shared" si="4"/>
        <v>Yes</v>
      </c>
      <c r="R31" s="52" t="str">
        <f t="shared" si="5"/>
        <v>Yes</v>
      </c>
      <c r="S31" s="52" t="str">
        <f t="shared" si="6"/>
        <v>No</v>
      </c>
    </row>
    <row r="32" spans="1:19" ht="18" customHeight="1">
      <c r="A32" s="318" t="s">
        <v>146</v>
      </c>
      <c r="B32" s="41" t="str">
        <f>'2. Process scope &amp; goals'!C20</f>
        <v>Yes</v>
      </c>
      <c r="C32" s="42">
        <f>IF(O32="Select…. ","N/A",O32)</f>
        <v>1</v>
      </c>
      <c r="D32" s="33" t="str">
        <f>'3. Process Assessment'!C96</f>
        <v>PR4.1</v>
      </c>
      <c r="E32" s="3" t="str">
        <f>IF(B32="No","Not in scope",IF(N32="Select…. ","Not answered",IF(N32&gt;=0,"Passed",Not met)))</f>
        <v>Passed</v>
      </c>
      <c r="F32" s="3" t="str">
        <f t="shared" si="0"/>
        <v>Passed</v>
      </c>
      <c r="G32" s="3" t="str">
        <f t="shared" si="1"/>
        <v>Passed</v>
      </c>
      <c r="H32" s="3" t="str">
        <f t="shared" si="2"/>
        <v>Passed</v>
      </c>
      <c r="I32" s="19">
        <f t="shared" si="7"/>
        <v>2</v>
      </c>
      <c r="J32" s="21"/>
      <c r="K32" s="21"/>
      <c r="L32" s="21"/>
      <c r="N32" s="1">
        <f>'3. Process Assessment'!H96</f>
        <v>3</v>
      </c>
      <c r="O32" s="56">
        <f>'2. Process scope &amp; goals'!D20</f>
        <v>1</v>
      </c>
      <c r="P32" s="52" t="str">
        <f t="shared" si="3"/>
        <v>Yes</v>
      </c>
      <c r="Q32" s="52" t="str">
        <f t="shared" si="4"/>
        <v>Yes</v>
      </c>
      <c r="R32" s="52" t="str">
        <f t="shared" si="5"/>
        <v>No</v>
      </c>
      <c r="S32" s="52" t="str">
        <f t="shared" si="6"/>
        <v>No</v>
      </c>
    </row>
    <row r="33" spans="1:19" ht="18" customHeight="1">
      <c r="A33" s="319"/>
      <c r="B33" s="24" t="str">
        <f>B32</f>
        <v>Yes</v>
      </c>
      <c r="C33" s="40">
        <f>C32</f>
        <v>1</v>
      </c>
      <c r="D33" s="33" t="str">
        <f>'3. Process Assessment'!C102</f>
        <v>PR 4.3</v>
      </c>
      <c r="E33" s="3" t="str">
        <f>IF(B33="No","Not in scope",IF(N33="Select…. ","Not answered",IF(N33&gt;=0,"Passed",Not met)))</f>
        <v>Passed</v>
      </c>
      <c r="F33" s="3" t="str">
        <f t="shared" si="0"/>
        <v>Passed</v>
      </c>
      <c r="G33" s="3" t="str">
        <f t="shared" si="1"/>
        <v>Not met</v>
      </c>
      <c r="H33" s="3" t="str">
        <f t="shared" si="2"/>
        <v>Not met</v>
      </c>
      <c r="I33" s="19">
        <f t="shared" si="7"/>
        <v>0</v>
      </c>
      <c r="J33" s="21"/>
      <c r="K33" s="21"/>
      <c r="L33" s="21"/>
      <c r="N33" s="1">
        <f>'3. Process Assessment'!H102</f>
        <v>1</v>
      </c>
      <c r="O33" s="55">
        <f>O32</f>
        <v>1</v>
      </c>
      <c r="P33" s="52" t="str">
        <f t="shared" si="3"/>
        <v>Yes</v>
      </c>
      <c r="Q33" s="52" t="str">
        <f t="shared" si="4"/>
        <v>Yes</v>
      </c>
      <c r="R33" s="52" t="str">
        <f t="shared" si="5"/>
        <v>No</v>
      </c>
      <c r="S33" s="52" t="str">
        <f t="shared" si="6"/>
        <v>No</v>
      </c>
    </row>
    <row r="34" spans="1:19" ht="18" customHeight="1">
      <c r="A34" s="320"/>
      <c r="B34" s="36" t="str">
        <f>B32</f>
        <v>Yes</v>
      </c>
      <c r="C34" s="37">
        <f>C32</f>
        <v>1</v>
      </c>
      <c r="D34" s="33" t="str">
        <f>'3. Process Assessment'!C99</f>
        <v>PR 4.2</v>
      </c>
      <c r="E34" s="3" t="str">
        <f>IF(B34="No","Not in scope",IF(N34="Select…. ","Not answered",IF(N34&gt;=0,"Passed",Not met)))</f>
        <v>Passed</v>
      </c>
      <c r="F34" s="3" t="str">
        <f t="shared" si="0"/>
        <v>Passed</v>
      </c>
      <c r="G34" s="3" t="str">
        <f t="shared" si="1"/>
        <v>Passed</v>
      </c>
      <c r="H34" s="3" t="str">
        <f t="shared" si="2"/>
        <v>Not met</v>
      </c>
      <c r="I34" s="19">
        <f t="shared" si="7"/>
        <v>1</v>
      </c>
      <c r="J34" s="21"/>
      <c r="K34" s="21"/>
      <c r="L34" s="21"/>
      <c r="N34" s="1">
        <f>'3. Process Assessment'!H99</f>
        <v>2</v>
      </c>
      <c r="O34" s="53">
        <f>O32</f>
        <v>1</v>
      </c>
      <c r="P34" s="52" t="str">
        <f t="shared" si="3"/>
        <v>Yes</v>
      </c>
      <c r="Q34" s="52" t="str">
        <f t="shared" si="4"/>
        <v>Yes</v>
      </c>
      <c r="R34" s="52" t="str">
        <f t="shared" si="5"/>
        <v>No</v>
      </c>
      <c r="S34" s="52" t="str">
        <f t="shared" si="6"/>
        <v>No</v>
      </c>
    </row>
    <row r="35" spans="1:19" ht="18" customHeight="1">
      <c r="A35" s="318" t="s">
        <v>147</v>
      </c>
      <c r="B35" s="41" t="str">
        <f>'2. Process scope &amp; goals'!C21</f>
        <v>Yes</v>
      </c>
      <c r="C35" s="42">
        <f>IF(O35="Select…. ","N/A",O35)</f>
        <v>1</v>
      </c>
      <c r="D35" s="33" t="str">
        <f>'3. Process Assessment'!C108</f>
        <v>PR5.1</v>
      </c>
      <c r="E35" s="3" t="str">
        <f>IF(B35="No","Not in scope",IF(N35="Select…. ","Not answered",IF(N35&gt;=0,"Passed",Not met)))</f>
        <v>Passed</v>
      </c>
      <c r="F35" s="3" t="str">
        <f t="shared" si="0"/>
        <v>Passed</v>
      </c>
      <c r="G35" s="3" t="str">
        <f t="shared" si="1"/>
        <v>Passed</v>
      </c>
      <c r="H35" s="3" t="str">
        <f t="shared" si="2"/>
        <v>Passed</v>
      </c>
      <c r="I35" s="19">
        <f t="shared" si="7"/>
        <v>2</v>
      </c>
      <c r="J35" s="21"/>
      <c r="K35" s="21"/>
      <c r="L35" s="21"/>
      <c r="N35" s="1">
        <f>'3. Process Assessment'!H108</f>
        <v>3</v>
      </c>
      <c r="O35" s="56">
        <f>'2. Process scope &amp; goals'!D21</f>
        <v>1</v>
      </c>
      <c r="P35" s="52" t="str">
        <f t="shared" si="3"/>
        <v>Yes</v>
      </c>
      <c r="Q35" s="52" t="str">
        <f t="shared" si="4"/>
        <v>Yes</v>
      </c>
      <c r="R35" s="52" t="str">
        <f t="shared" si="5"/>
        <v>No</v>
      </c>
      <c r="S35" s="52" t="str">
        <f t="shared" si="6"/>
        <v>No</v>
      </c>
    </row>
    <row r="36" spans="1:19" ht="18" customHeight="1">
      <c r="A36" s="319"/>
      <c r="B36" s="24" t="str">
        <f>B35</f>
        <v>Yes</v>
      </c>
      <c r="C36" s="40">
        <f>C35</f>
        <v>1</v>
      </c>
      <c r="D36" s="33" t="str">
        <f>'3. Process Assessment'!C111</f>
        <v>PR5.2</v>
      </c>
      <c r="E36" s="3" t="str">
        <f>IF(B36="No","Not in scope",IF(N36="Select…. ","Not answered",IF(N36&gt;=0,"Passed",Not met)))</f>
        <v>Passed</v>
      </c>
      <c r="F36" s="3" t="str">
        <f t="shared" si="0"/>
        <v>Passed</v>
      </c>
      <c r="G36" s="3" t="str">
        <f t="shared" si="1"/>
        <v>Not met</v>
      </c>
      <c r="H36" s="3" t="str">
        <f t="shared" si="2"/>
        <v>Not met</v>
      </c>
      <c r="I36" s="19">
        <f t="shared" si="7"/>
        <v>0</v>
      </c>
      <c r="J36" s="21"/>
      <c r="K36" s="21"/>
      <c r="L36" s="21"/>
      <c r="N36" s="1">
        <f>'3. Process Assessment'!H111</f>
        <v>1</v>
      </c>
      <c r="O36" s="55">
        <f>O35</f>
        <v>1</v>
      </c>
      <c r="P36" s="52" t="str">
        <f t="shared" si="3"/>
        <v>Yes</v>
      </c>
      <c r="Q36" s="52" t="str">
        <f t="shared" si="4"/>
        <v>Yes</v>
      </c>
      <c r="R36" s="52" t="str">
        <f t="shared" si="5"/>
        <v>No</v>
      </c>
      <c r="S36" s="52" t="str">
        <f t="shared" si="6"/>
        <v>No</v>
      </c>
    </row>
    <row r="37" spans="1:19" ht="18" customHeight="1">
      <c r="A37" s="320"/>
      <c r="B37" s="36" t="str">
        <f>B35</f>
        <v>Yes</v>
      </c>
      <c r="C37" s="37">
        <f>C35</f>
        <v>1</v>
      </c>
      <c r="D37" s="33" t="str">
        <f>'3. Process Assessment'!C114</f>
        <v>PR5.3</v>
      </c>
      <c r="E37" s="3" t="str">
        <f>IF(B37="No","Not in scope",IF(N37="Select…. ","Not answered",IF(N37&gt;=0,"Passed",Not met)))</f>
        <v>Passed</v>
      </c>
      <c r="F37" s="3" t="str">
        <f t="shared" si="0"/>
        <v>Passed</v>
      </c>
      <c r="G37" s="3" t="str">
        <f t="shared" si="1"/>
        <v>Passed</v>
      </c>
      <c r="H37" s="3" t="str">
        <f t="shared" si="2"/>
        <v>Passed</v>
      </c>
      <c r="I37" s="19">
        <f t="shared" si="7"/>
        <v>2</v>
      </c>
      <c r="J37" s="21"/>
      <c r="K37" s="21"/>
      <c r="L37" s="21"/>
      <c r="N37" s="1">
        <f>'3. Process Assessment'!H114</f>
        <v>3</v>
      </c>
      <c r="O37" s="53">
        <f>O35</f>
        <v>1</v>
      </c>
      <c r="P37" s="52" t="str">
        <f t="shared" si="3"/>
        <v>Yes</v>
      </c>
      <c r="Q37" s="52" t="str">
        <f t="shared" si="4"/>
        <v>Yes</v>
      </c>
      <c r="R37" s="52" t="str">
        <f t="shared" si="5"/>
        <v>No</v>
      </c>
      <c r="S37" s="52" t="str">
        <f t="shared" si="6"/>
        <v>No</v>
      </c>
    </row>
    <row r="38" spans="1:19" ht="18" customHeight="1">
      <c r="A38" s="318" t="s">
        <v>148</v>
      </c>
      <c r="B38" s="41" t="str">
        <f>'2. Process scope &amp; goals'!C22</f>
        <v>Yes</v>
      </c>
      <c r="C38" s="42">
        <f>IF(O38="Select…. ","N/A",O38)</f>
        <v>2</v>
      </c>
      <c r="D38" s="33" t="str">
        <f>'3. Process Assessment'!C120</f>
        <v>PR6.1</v>
      </c>
      <c r="E38" s="3" t="str">
        <f>IF(B38="No","Not in scope",IF(N38="Select…. ","Not answered",IF(N38&gt;=0,"Passed",Not met)))</f>
        <v>Passed</v>
      </c>
      <c r="F38" s="3" t="str">
        <f t="shared" ref="F38:F69" si="8">IF(B38="No","Not in scope",IF(N38="Select…. ","Not answered",IF(N38&gt;=1,"Passed","Not met")))</f>
        <v>Passed</v>
      </c>
      <c r="G38" s="3" t="str">
        <f t="shared" ref="G38:G69" si="9">IF(B38="No","Not in scope",IF(N38="Select…. ","Not answered",IF(N38&gt;=2,"Passed","Not met")))</f>
        <v>Passed</v>
      </c>
      <c r="H38" s="3" t="str">
        <f t="shared" ref="H38:H69" si="10">IF(B38="No","Not in scope",IF(N38="Select…. ","Not answered",IF(N38&gt;=3,"Passed","Not met")))</f>
        <v>Passed</v>
      </c>
      <c r="I38" s="19">
        <f t="shared" si="7"/>
        <v>1</v>
      </c>
      <c r="J38" s="21"/>
      <c r="K38" s="21"/>
      <c r="L38" s="21"/>
      <c r="N38" s="1">
        <f>'3. Process Assessment'!H120</f>
        <v>3</v>
      </c>
      <c r="O38" s="56">
        <f>'2. Process scope &amp; goals'!D22</f>
        <v>2</v>
      </c>
      <c r="P38" s="52" t="str">
        <f t="shared" ref="P38:P69" si="11">IF($C38="N/A", "Yes",IF($C38&gt;=0,"Yes","No"))</f>
        <v>Yes</v>
      </c>
      <c r="Q38" s="52" t="str">
        <f t="shared" ref="Q38:Q69" si="12">IF($C38="N/A", "Yes",IF($C38&gt;=1,"Yes","No"))</f>
        <v>Yes</v>
      </c>
      <c r="R38" s="52" t="str">
        <f t="shared" ref="R38:R69" si="13">IF($C38="N/A", "Yes",IF($C38&gt;=2,"Yes","No"))</f>
        <v>Yes</v>
      </c>
      <c r="S38" s="52" t="str">
        <f t="shared" ref="S38:S69" si="14">IF($C38="N/A", "Yes",IF($C38&gt;=3,"Yes","No"))</f>
        <v>No</v>
      </c>
    </row>
    <row r="39" spans="1:19" ht="18" customHeight="1">
      <c r="A39" s="319"/>
      <c r="B39" s="24" t="str">
        <f>B38</f>
        <v>Yes</v>
      </c>
      <c r="C39" s="40">
        <f>C38</f>
        <v>2</v>
      </c>
      <c r="D39" s="33" t="str">
        <f>'3. Process Assessment'!C123</f>
        <v>PR6.2</v>
      </c>
      <c r="E39" s="3" t="str">
        <f>IF(B39="No","Not in scope",IF(N39="Select…. ","Not answered",IF(N39&gt;=0,"Passed",Not met)))</f>
        <v>Passed</v>
      </c>
      <c r="F39" s="3" t="str">
        <f t="shared" si="8"/>
        <v>Passed</v>
      </c>
      <c r="G39" s="3" t="str">
        <f t="shared" si="9"/>
        <v>Passed</v>
      </c>
      <c r="H39" s="3" t="str">
        <f t="shared" si="10"/>
        <v>Passed</v>
      </c>
      <c r="I39" s="19">
        <f t="shared" si="7"/>
        <v>1</v>
      </c>
      <c r="J39" s="21"/>
      <c r="K39" s="21"/>
      <c r="L39" s="21"/>
      <c r="N39" s="1">
        <f>'3. Process Assessment'!H123</f>
        <v>3</v>
      </c>
      <c r="O39" s="55">
        <f>O38</f>
        <v>2</v>
      </c>
      <c r="P39" s="52" t="str">
        <f t="shared" si="11"/>
        <v>Yes</v>
      </c>
      <c r="Q39" s="52" t="str">
        <f t="shared" si="12"/>
        <v>Yes</v>
      </c>
      <c r="R39" s="52" t="str">
        <f t="shared" si="13"/>
        <v>Yes</v>
      </c>
      <c r="S39" s="52" t="str">
        <f t="shared" si="14"/>
        <v>No</v>
      </c>
    </row>
    <row r="40" spans="1:19" ht="18" customHeight="1">
      <c r="A40" s="319"/>
      <c r="B40" s="24" t="str">
        <f>B38</f>
        <v>Yes</v>
      </c>
      <c r="C40" s="40">
        <f>C38</f>
        <v>2</v>
      </c>
      <c r="D40" s="33" t="str">
        <f>'3. Process Assessment'!C126</f>
        <v>PR6.3</v>
      </c>
      <c r="E40" s="3" t="str">
        <f>IF(B40="No","Not in scope",IF(N40="Select…. ","Not answered",IF(N40&gt;=0,"Passed",Not met)))</f>
        <v>Passed</v>
      </c>
      <c r="F40" s="3" t="str">
        <f t="shared" si="8"/>
        <v>Passed</v>
      </c>
      <c r="G40" s="3" t="str">
        <f t="shared" si="9"/>
        <v>Passed</v>
      </c>
      <c r="H40" s="3" t="str">
        <f t="shared" si="10"/>
        <v>Not met</v>
      </c>
      <c r="I40" s="19">
        <f t="shared" si="7"/>
        <v>0</v>
      </c>
      <c r="J40" s="21"/>
      <c r="K40" s="21"/>
      <c r="L40" s="21"/>
      <c r="N40" s="1">
        <f>'3. Process Assessment'!H126</f>
        <v>2</v>
      </c>
      <c r="O40" s="55">
        <f>O38</f>
        <v>2</v>
      </c>
      <c r="P40" s="52" t="str">
        <f t="shared" si="11"/>
        <v>Yes</v>
      </c>
      <c r="Q40" s="52" t="str">
        <f t="shared" si="12"/>
        <v>Yes</v>
      </c>
      <c r="R40" s="52" t="str">
        <f t="shared" si="13"/>
        <v>Yes</v>
      </c>
      <c r="S40" s="52" t="str">
        <f t="shared" si="14"/>
        <v>No</v>
      </c>
    </row>
    <row r="41" spans="1:19" ht="18" customHeight="1">
      <c r="A41" s="320"/>
      <c r="B41" s="36" t="str">
        <f>B38</f>
        <v>Yes</v>
      </c>
      <c r="C41" s="37">
        <f>C38</f>
        <v>2</v>
      </c>
      <c r="D41" s="33" t="str">
        <f>'3. Process Assessment'!C129</f>
        <v>PR6.4</v>
      </c>
      <c r="E41" s="3" t="str">
        <f>IF(B41="No","Not in scope",IF(N41="Select…. ","Not answered",IF(N41&gt;=0,"Passed",Not met)))</f>
        <v>Passed</v>
      </c>
      <c r="F41" s="3" t="str">
        <f t="shared" si="8"/>
        <v>Passed</v>
      </c>
      <c r="G41" s="3" t="str">
        <f t="shared" si="9"/>
        <v>Passed</v>
      </c>
      <c r="H41" s="3" t="str">
        <f t="shared" si="10"/>
        <v>Passed</v>
      </c>
      <c r="I41" s="19">
        <f t="shared" si="7"/>
        <v>1</v>
      </c>
      <c r="J41" s="21"/>
      <c r="K41" s="21"/>
      <c r="L41" s="21"/>
      <c r="N41" s="1">
        <f>'3. Process Assessment'!H129</f>
        <v>3</v>
      </c>
      <c r="O41" s="53">
        <f>O38</f>
        <v>2</v>
      </c>
      <c r="P41" s="52" t="str">
        <f t="shared" si="11"/>
        <v>Yes</v>
      </c>
      <c r="Q41" s="52" t="str">
        <f t="shared" si="12"/>
        <v>Yes</v>
      </c>
      <c r="R41" s="52" t="str">
        <f t="shared" si="13"/>
        <v>Yes</v>
      </c>
      <c r="S41" s="52" t="str">
        <f t="shared" si="14"/>
        <v>No</v>
      </c>
    </row>
    <row r="42" spans="1:19" ht="18" customHeight="1">
      <c r="A42" s="318" t="s">
        <v>149</v>
      </c>
      <c r="B42" s="41" t="str">
        <f>'2. Process scope &amp; goals'!C23</f>
        <v>Yes</v>
      </c>
      <c r="C42" s="42">
        <f>IF(O42="Select…. ","N/A",O42)</f>
        <v>2</v>
      </c>
      <c r="D42" s="33" t="str">
        <f>'3. Process Assessment'!C135</f>
        <v>PR7.1</v>
      </c>
      <c r="E42" s="3" t="str">
        <f>IF(B42="No","Not in scope",IF(N42="Select…. ","Not answered",IF(N42&gt;=0,"Passed",Not met)))</f>
        <v>Passed</v>
      </c>
      <c r="F42" s="3" t="str">
        <f t="shared" si="8"/>
        <v>Passed</v>
      </c>
      <c r="G42" s="3" t="str">
        <f t="shared" si="9"/>
        <v>Passed</v>
      </c>
      <c r="H42" s="3" t="str">
        <f t="shared" si="10"/>
        <v>Passed</v>
      </c>
      <c r="I42" s="19">
        <f t="shared" si="7"/>
        <v>1</v>
      </c>
      <c r="J42" s="21"/>
      <c r="K42" s="21"/>
      <c r="L42" s="21"/>
      <c r="N42" s="1">
        <f>'3. Process Assessment'!H135</f>
        <v>3</v>
      </c>
      <c r="O42" s="56">
        <f>'2. Process scope &amp; goals'!D23</f>
        <v>2</v>
      </c>
      <c r="P42" s="52" t="str">
        <f t="shared" si="11"/>
        <v>Yes</v>
      </c>
      <c r="Q42" s="52" t="str">
        <f t="shared" si="12"/>
        <v>Yes</v>
      </c>
      <c r="R42" s="52" t="str">
        <f t="shared" si="13"/>
        <v>Yes</v>
      </c>
      <c r="S42" s="52" t="str">
        <f t="shared" si="14"/>
        <v>No</v>
      </c>
    </row>
    <row r="43" spans="1:19" ht="18" customHeight="1">
      <c r="A43" s="319"/>
      <c r="B43" s="24" t="str">
        <f>B42</f>
        <v>Yes</v>
      </c>
      <c r="C43" s="40">
        <f>C42</f>
        <v>2</v>
      </c>
      <c r="D43" s="33" t="str">
        <f>'3. Process Assessment'!C138</f>
        <v>PR7.2</v>
      </c>
      <c r="E43" s="3" t="str">
        <f>IF(B43="No","Not in scope",IF(N43="Select…. ","Not answered",IF(N43&gt;=0,"Passed",Not met)))</f>
        <v>Passed</v>
      </c>
      <c r="F43" s="3" t="str">
        <f t="shared" si="8"/>
        <v>Passed</v>
      </c>
      <c r="G43" s="3" t="str">
        <f t="shared" si="9"/>
        <v>Passed</v>
      </c>
      <c r="H43" s="3" t="str">
        <f t="shared" si="10"/>
        <v>Passed</v>
      </c>
      <c r="I43" s="19">
        <f t="shared" si="7"/>
        <v>1</v>
      </c>
      <c r="J43" s="21"/>
      <c r="K43" s="21"/>
      <c r="L43" s="21"/>
      <c r="N43" s="1">
        <f>'3. Process Assessment'!H138</f>
        <v>3</v>
      </c>
      <c r="O43" s="55">
        <f>O42</f>
        <v>2</v>
      </c>
      <c r="P43" s="52" t="str">
        <f t="shared" si="11"/>
        <v>Yes</v>
      </c>
      <c r="Q43" s="52" t="str">
        <f t="shared" si="12"/>
        <v>Yes</v>
      </c>
      <c r="R43" s="52" t="str">
        <f t="shared" si="13"/>
        <v>Yes</v>
      </c>
      <c r="S43" s="52" t="str">
        <f t="shared" si="14"/>
        <v>No</v>
      </c>
    </row>
    <row r="44" spans="1:19" ht="18" customHeight="1">
      <c r="A44" s="319"/>
      <c r="B44" s="24" t="str">
        <f>B42</f>
        <v>Yes</v>
      </c>
      <c r="C44" s="40">
        <f>C43</f>
        <v>2</v>
      </c>
      <c r="D44" s="33" t="str">
        <f>'3. Process Assessment'!C141</f>
        <v>PR7.3</v>
      </c>
      <c r="E44" s="3" t="str">
        <f>IF(B44="No","Not in scope",IF(N44="Select…. ","Not answered",IF(N44&gt;=0,"Passed",Not met)))</f>
        <v>Passed</v>
      </c>
      <c r="F44" s="3" t="str">
        <f t="shared" si="8"/>
        <v>Passed</v>
      </c>
      <c r="G44" s="3" t="str">
        <f t="shared" si="9"/>
        <v>Passed</v>
      </c>
      <c r="H44" s="3" t="str">
        <f t="shared" si="10"/>
        <v>Passed</v>
      </c>
      <c r="I44" s="19">
        <f t="shared" si="7"/>
        <v>1</v>
      </c>
      <c r="J44" s="21"/>
      <c r="K44" s="21"/>
      <c r="L44" s="21"/>
      <c r="N44" s="1">
        <f>'3. Process Assessment'!H141</f>
        <v>3</v>
      </c>
      <c r="O44" s="55">
        <f>O43</f>
        <v>2</v>
      </c>
      <c r="P44" s="52" t="str">
        <f t="shared" si="11"/>
        <v>Yes</v>
      </c>
      <c r="Q44" s="52" t="str">
        <f t="shared" si="12"/>
        <v>Yes</v>
      </c>
      <c r="R44" s="52" t="str">
        <f t="shared" si="13"/>
        <v>Yes</v>
      </c>
      <c r="S44" s="52" t="str">
        <f t="shared" si="14"/>
        <v>No</v>
      </c>
    </row>
    <row r="45" spans="1:19" ht="18" customHeight="1">
      <c r="A45" s="319"/>
      <c r="B45" s="24" t="str">
        <f>B42</f>
        <v>Yes</v>
      </c>
      <c r="C45" s="40">
        <f>C44</f>
        <v>2</v>
      </c>
      <c r="D45" s="33" t="str">
        <f>'3. Process Assessment'!C144</f>
        <v>PR7.4</v>
      </c>
      <c r="E45" s="3" t="str">
        <f>IF(B45="No","Not in scope",IF(N45="Select…. ","Not answered",IF(N45&gt;=0,"Passed",Not met)))</f>
        <v>Passed</v>
      </c>
      <c r="F45" s="3" t="str">
        <f t="shared" si="8"/>
        <v>Passed</v>
      </c>
      <c r="G45" s="3" t="str">
        <f t="shared" si="9"/>
        <v>Passed</v>
      </c>
      <c r="H45" s="3" t="str">
        <f t="shared" si="10"/>
        <v>Passed</v>
      </c>
      <c r="I45" s="19">
        <f t="shared" si="7"/>
        <v>1</v>
      </c>
      <c r="J45" s="21"/>
      <c r="K45" s="21"/>
      <c r="L45" s="21"/>
      <c r="N45" s="1">
        <f>'3. Process Assessment'!H144</f>
        <v>3</v>
      </c>
      <c r="O45" s="55">
        <f>O44</f>
        <v>2</v>
      </c>
      <c r="P45" s="52" t="str">
        <f t="shared" si="11"/>
        <v>Yes</v>
      </c>
      <c r="Q45" s="52" t="str">
        <f t="shared" si="12"/>
        <v>Yes</v>
      </c>
      <c r="R45" s="52" t="str">
        <f t="shared" si="13"/>
        <v>Yes</v>
      </c>
      <c r="S45" s="52" t="str">
        <f t="shared" si="14"/>
        <v>No</v>
      </c>
    </row>
    <row r="46" spans="1:19" ht="18" customHeight="1">
      <c r="A46" s="319"/>
      <c r="B46" s="24" t="str">
        <f>B42</f>
        <v>Yes</v>
      </c>
      <c r="C46" s="40">
        <f>C45</f>
        <v>2</v>
      </c>
      <c r="D46" s="33" t="str">
        <f>'3. Process Assessment'!C147</f>
        <v>PR7.5</v>
      </c>
      <c r="E46" s="3" t="str">
        <f>IF(B46="No","Not in scope",IF(N46="Select…. ","Not answered",IF(N46&gt;=0,"Passed",Not met)))</f>
        <v>Passed</v>
      </c>
      <c r="F46" s="3" t="str">
        <f t="shared" si="8"/>
        <v>Passed</v>
      </c>
      <c r="G46" s="3" t="str">
        <f t="shared" si="9"/>
        <v>Passed</v>
      </c>
      <c r="H46" s="3" t="str">
        <f t="shared" si="10"/>
        <v>Not met</v>
      </c>
      <c r="I46" s="19">
        <f t="shared" si="7"/>
        <v>0</v>
      </c>
      <c r="J46" s="21"/>
      <c r="K46" s="21"/>
      <c r="L46" s="21"/>
      <c r="N46" s="1">
        <f>'3. Process Assessment'!H147</f>
        <v>2</v>
      </c>
      <c r="O46" s="55">
        <f>O45</f>
        <v>2</v>
      </c>
      <c r="P46" s="52" t="str">
        <f t="shared" si="11"/>
        <v>Yes</v>
      </c>
      <c r="Q46" s="52" t="str">
        <f t="shared" si="12"/>
        <v>Yes</v>
      </c>
      <c r="R46" s="52" t="str">
        <f t="shared" si="13"/>
        <v>Yes</v>
      </c>
      <c r="S46" s="52" t="str">
        <f t="shared" si="14"/>
        <v>No</v>
      </c>
    </row>
    <row r="47" spans="1:19" ht="18" customHeight="1">
      <c r="A47" s="320"/>
      <c r="B47" s="36" t="str">
        <f>B42</f>
        <v>Yes</v>
      </c>
      <c r="C47" s="37">
        <f>C46</f>
        <v>2</v>
      </c>
      <c r="D47" s="33" t="str">
        <f>'3. Process Assessment'!C150</f>
        <v>PR7.6</v>
      </c>
      <c r="E47" s="3" t="str">
        <f>IF(B47="No","Not in scope",IF(N47="Select…. ","Not answered",IF(N47&gt;=0,"Passed",Not met)))</f>
        <v>Passed</v>
      </c>
      <c r="F47" s="3" t="str">
        <f t="shared" si="8"/>
        <v>Passed</v>
      </c>
      <c r="G47" s="3" t="str">
        <f t="shared" si="9"/>
        <v>Passed</v>
      </c>
      <c r="H47" s="3" t="str">
        <f t="shared" si="10"/>
        <v>Passed</v>
      </c>
      <c r="I47" s="19">
        <f t="shared" si="7"/>
        <v>1</v>
      </c>
      <c r="J47" s="21"/>
      <c r="K47" s="21"/>
      <c r="L47" s="21"/>
      <c r="N47" s="1">
        <f>'3. Process Assessment'!H150</f>
        <v>3</v>
      </c>
      <c r="O47" s="55">
        <f>O46</f>
        <v>2</v>
      </c>
      <c r="P47" s="52" t="str">
        <f t="shared" si="11"/>
        <v>Yes</v>
      </c>
      <c r="Q47" s="52" t="str">
        <f t="shared" si="12"/>
        <v>Yes</v>
      </c>
      <c r="R47" s="52" t="str">
        <f t="shared" si="13"/>
        <v>Yes</v>
      </c>
      <c r="S47" s="52" t="str">
        <f t="shared" si="14"/>
        <v>No</v>
      </c>
    </row>
    <row r="48" spans="1:19" ht="18" customHeight="1">
      <c r="A48" s="318" t="s">
        <v>150</v>
      </c>
      <c r="B48" s="41" t="str">
        <f>'2. Process scope &amp; goals'!C24</f>
        <v>Yes</v>
      </c>
      <c r="C48" s="42">
        <f>IF(O48="Select…. ","N/A",O48)</f>
        <v>1</v>
      </c>
      <c r="D48" s="33" t="str">
        <f>'3. Process Assessment'!C153</f>
        <v>PR8.1</v>
      </c>
      <c r="E48" s="3" t="str">
        <f>IF(B48="No","Not in scope",IF(N48="Select…. ","Not answered",IF(N48&gt;=0,"Passed",Not met)))</f>
        <v>Passed</v>
      </c>
      <c r="F48" s="3" t="str">
        <f t="shared" si="8"/>
        <v>Passed</v>
      </c>
      <c r="G48" s="3" t="str">
        <f t="shared" si="9"/>
        <v>Passed</v>
      </c>
      <c r="H48" s="3" t="str">
        <f t="shared" si="10"/>
        <v>Passed</v>
      </c>
      <c r="I48" s="19">
        <f t="shared" si="7"/>
        <v>2</v>
      </c>
      <c r="J48" s="21"/>
      <c r="K48" s="21"/>
      <c r="L48" s="21"/>
      <c r="N48" s="1">
        <f>'3. Process Assessment'!H153</f>
        <v>3</v>
      </c>
      <c r="O48" s="56">
        <f>'2. Process scope &amp; goals'!D24</f>
        <v>1</v>
      </c>
      <c r="P48" s="52" t="str">
        <f t="shared" si="11"/>
        <v>Yes</v>
      </c>
      <c r="Q48" s="52" t="str">
        <f t="shared" si="12"/>
        <v>Yes</v>
      </c>
      <c r="R48" s="52" t="str">
        <f t="shared" si="13"/>
        <v>No</v>
      </c>
      <c r="S48" s="52" t="str">
        <f t="shared" si="14"/>
        <v>No</v>
      </c>
    </row>
    <row r="49" spans="1:19" ht="18" customHeight="1">
      <c r="A49" s="319"/>
      <c r="B49" s="24" t="str">
        <f>B48</f>
        <v>Yes</v>
      </c>
      <c r="C49" s="40">
        <f>C48</f>
        <v>1</v>
      </c>
      <c r="D49" s="33" t="str">
        <f>'3. Process Assessment'!C159</f>
        <v>PR8.3</v>
      </c>
      <c r="E49" s="3" t="str">
        <f>IF(B49="No","Not in scope",IF(N49="Select…. ","Not answered",IF(N49&gt;=0,"Passed",Not met)))</f>
        <v>Passed</v>
      </c>
      <c r="F49" s="3" t="str">
        <f t="shared" si="8"/>
        <v>Passed</v>
      </c>
      <c r="G49" s="3" t="str">
        <f t="shared" si="9"/>
        <v>Passed</v>
      </c>
      <c r="H49" s="3" t="str">
        <f t="shared" si="10"/>
        <v>Passed</v>
      </c>
      <c r="I49" s="19">
        <f t="shared" si="7"/>
        <v>2</v>
      </c>
      <c r="J49" s="21"/>
      <c r="K49" s="21"/>
      <c r="L49" s="21"/>
      <c r="N49" s="1">
        <f>'3. Process Assessment'!H159</f>
        <v>3</v>
      </c>
      <c r="O49" s="55">
        <f>O48</f>
        <v>1</v>
      </c>
      <c r="P49" s="52" t="str">
        <f t="shared" si="11"/>
        <v>Yes</v>
      </c>
      <c r="Q49" s="52" t="str">
        <f t="shared" si="12"/>
        <v>Yes</v>
      </c>
      <c r="R49" s="52" t="str">
        <f t="shared" si="13"/>
        <v>No</v>
      </c>
      <c r="S49" s="52" t="str">
        <f t="shared" si="14"/>
        <v>No</v>
      </c>
    </row>
    <row r="50" spans="1:19" ht="18" customHeight="1">
      <c r="A50" s="319"/>
      <c r="B50" s="24" t="str">
        <f>B48</f>
        <v>Yes</v>
      </c>
      <c r="C50" s="40">
        <f>C48</f>
        <v>1</v>
      </c>
      <c r="D50" s="33" t="e">
        <f>'3. Process Assessment'!#REF!</f>
        <v>#REF!</v>
      </c>
      <c r="E50" s="3" t="e">
        <f>IF(B50="No","Not in scope",IF(N50="Select…. ","Not answered",IF(N50&gt;=0,"Passed",Not met)))</f>
        <v>#REF!</v>
      </c>
      <c r="F50" s="3" t="e">
        <f>IF(B50="No","Not in scope",IF(N50="Select…. ","Not answered",IF(N50&gt;=1,"Passed","Not met")))</f>
        <v>#REF!</v>
      </c>
      <c r="G50" s="3" t="e">
        <f>IF(B50="No","Not in scope",IF(N50="Select…. ","Not answered",IF(N50&gt;=2,"Passed","Not met")))</f>
        <v>#REF!</v>
      </c>
      <c r="H50" s="3" t="e">
        <f>IF(B50="No","Not in scope",IF(N50="Select…. ","Not answered",IF(N50&gt;=3,"Passed","Not met")))</f>
        <v>#REF!</v>
      </c>
      <c r="I50" s="19" t="e">
        <f t="shared" si="7"/>
        <v>#REF!</v>
      </c>
      <c r="J50" s="21"/>
      <c r="K50" s="21"/>
      <c r="L50" s="21"/>
      <c r="N50" s="1" t="e">
        <f>'3. Process Assessment'!#REF!</f>
        <v>#REF!</v>
      </c>
      <c r="O50" s="55">
        <f>O48</f>
        <v>1</v>
      </c>
      <c r="P50" s="52" t="str">
        <f t="shared" si="11"/>
        <v>Yes</v>
      </c>
      <c r="Q50" s="52" t="str">
        <f t="shared" si="12"/>
        <v>Yes</v>
      </c>
      <c r="R50" s="52" t="str">
        <f t="shared" si="13"/>
        <v>No</v>
      </c>
      <c r="S50" s="52" t="str">
        <f t="shared" si="14"/>
        <v>No</v>
      </c>
    </row>
    <row r="51" spans="1:19" ht="18" customHeight="1">
      <c r="A51" s="320"/>
      <c r="B51" s="36" t="str">
        <f>B48</f>
        <v>Yes</v>
      </c>
      <c r="C51" s="37">
        <f>C48</f>
        <v>1</v>
      </c>
      <c r="D51" s="33" t="str">
        <f>'3. Process Assessment'!C162</f>
        <v>PR8.4</v>
      </c>
      <c r="E51" s="3" t="str">
        <f>IF(B51="No","Not in scope",IF(N51="Select…. ","Not answered",IF(N51&gt;=0,"Passed",Not met)))</f>
        <v>Passed</v>
      </c>
      <c r="F51" s="3" t="str">
        <f t="shared" si="8"/>
        <v>Passed</v>
      </c>
      <c r="G51" s="3" t="str">
        <f t="shared" si="9"/>
        <v>Passed</v>
      </c>
      <c r="H51" s="3" t="str">
        <f t="shared" si="10"/>
        <v>Passed</v>
      </c>
      <c r="I51" s="19">
        <f t="shared" si="7"/>
        <v>2</v>
      </c>
      <c r="J51" s="21"/>
      <c r="K51" s="21"/>
      <c r="L51" s="21"/>
      <c r="N51" s="1">
        <f>'3. Process Assessment'!H162</f>
        <v>3</v>
      </c>
      <c r="O51" s="53">
        <f>O48</f>
        <v>1</v>
      </c>
      <c r="P51" s="52" t="str">
        <f t="shared" si="11"/>
        <v>Yes</v>
      </c>
      <c r="Q51" s="52" t="str">
        <f t="shared" si="12"/>
        <v>Yes</v>
      </c>
      <c r="R51" s="52" t="str">
        <f t="shared" si="13"/>
        <v>No</v>
      </c>
      <c r="S51" s="52" t="str">
        <f t="shared" si="14"/>
        <v>No</v>
      </c>
    </row>
    <row r="52" spans="1:19" ht="18" customHeight="1">
      <c r="A52" s="318" t="s">
        <v>151</v>
      </c>
      <c r="B52" s="41" t="str">
        <f>'2. Process scope &amp; goals'!C25</f>
        <v>Yes</v>
      </c>
      <c r="C52" s="42">
        <f>IF(O52="Select…. ","N/A",O52)</f>
        <v>3</v>
      </c>
      <c r="D52" s="33" t="str">
        <f>'3. Process Assessment'!C165</f>
        <v>PR9.1</v>
      </c>
      <c r="E52" s="3" t="str">
        <f>IF(B52="No","Not in scope",IF(N52="Select…. ","Not answered",IF(N52&gt;=0,"Passed",Not met)))</f>
        <v>Passed</v>
      </c>
      <c r="F52" s="3" t="str">
        <f t="shared" si="8"/>
        <v>Passed</v>
      </c>
      <c r="G52" s="3" t="str">
        <f t="shared" si="9"/>
        <v>Passed</v>
      </c>
      <c r="H52" s="3" t="str">
        <f t="shared" si="10"/>
        <v>Passed</v>
      </c>
      <c r="I52" s="19">
        <f t="shared" si="7"/>
        <v>0</v>
      </c>
      <c r="J52" s="21"/>
      <c r="K52" s="21"/>
      <c r="L52" s="21"/>
      <c r="N52" s="1">
        <f>'3. Process Assessment'!H165</f>
        <v>3</v>
      </c>
      <c r="O52" s="56">
        <f>'2. Process scope &amp; goals'!D25</f>
        <v>3</v>
      </c>
      <c r="P52" s="52" t="str">
        <f t="shared" si="11"/>
        <v>Yes</v>
      </c>
      <c r="Q52" s="52" t="str">
        <f t="shared" si="12"/>
        <v>Yes</v>
      </c>
      <c r="R52" s="52" t="str">
        <f t="shared" si="13"/>
        <v>Yes</v>
      </c>
      <c r="S52" s="52" t="str">
        <f t="shared" si="14"/>
        <v>Yes</v>
      </c>
    </row>
    <row r="53" spans="1:19" ht="18" customHeight="1">
      <c r="A53" s="319"/>
      <c r="B53" s="24" t="str">
        <f>B52</f>
        <v>Yes</v>
      </c>
      <c r="C53" s="40">
        <f>C52</f>
        <v>3</v>
      </c>
      <c r="D53" s="33" t="e">
        <f>'3. Process Assessment'!#REF!</f>
        <v>#REF!</v>
      </c>
      <c r="E53" s="3" t="e">
        <f>IF(B53="No","Not in scope",IF(N53="Select…. ","Not answered",IF(N53&gt;=0,"Passed",Not met)))</f>
        <v>#REF!</v>
      </c>
      <c r="F53" s="3" t="e">
        <f t="shared" si="8"/>
        <v>#REF!</v>
      </c>
      <c r="G53" s="3" t="e">
        <f t="shared" si="9"/>
        <v>#REF!</v>
      </c>
      <c r="H53" s="3" t="e">
        <f t="shared" si="10"/>
        <v>#REF!</v>
      </c>
      <c r="I53" s="19" t="e">
        <f t="shared" si="7"/>
        <v>#REF!</v>
      </c>
      <c r="J53" s="21"/>
      <c r="K53" s="21"/>
      <c r="L53" s="21"/>
      <c r="N53" s="1" t="e">
        <f>'3. Process Assessment'!#REF!</f>
        <v>#REF!</v>
      </c>
      <c r="O53" s="55">
        <f t="shared" ref="O53:O59" si="15">O52</f>
        <v>3</v>
      </c>
      <c r="P53" s="52" t="str">
        <f t="shared" si="11"/>
        <v>Yes</v>
      </c>
      <c r="Q53" s="52" t="str">
        <f t="shared" si="12"/>
        <v>Yes</v>
      </c>
      <c r="R53" s="52" t="str">
        <f t="shared" si="13"/>
        <v>Yes</v>
      </c>
      <c r="S53" s="52" t="str">
        <f t="shared" si="14"/>
        <v>Yes</v>
      </c>
    </row>
    <row r="54" spans="1:19" ht="18" customHeight="1">
      <c r="A54" s="319"/>
      <c r="B54" s="24" t="str">
        <f>B52</f>
        <v>Yes</v>
      </c>
      <c r="C54" s="40">
        <f t="shared" ref="C54:C59" si="16">C53</f>
        <v>3</v>
      </c>
      <c r="D54" s="33" t="e">
        <f>'3. Process Assessment'!#REF!</f>
        <v>#REF!</v>
      </c>
      <c r="E54" s="3" t="e">
        <f>IF(B54="No","Not in scope",IF(N54="Select…. ","Not answered",IF(N54&gt;=0,"Passed",Not met)))</f>
        <v>#REF!</v>
      </c>
      <c r="F54" s="3" t="e">
        <f t="shared" si="8"/>
        <v>#REF!</v>
      </c>
      <c r="G54" s="3" t="e">
        <f t="shared" si="9"/>
        <v>#REF!</v>
      </c>
      <c r="H54" s="3" t="e">
        <f t="shared" si="10"/>
        <v>#REF!</v>
      </c>
      <c r="I54" s="19" t="e">
        <f t="shared" si="7"/>
        <v>#REF!</v>
      </c>
      <c r="J54" s="21"/>
      <c r="K54" s="21"/>
      <c r="L54" s="21"/>
      <c r="N54" s="1" t="e">
        <f>'3. Process Assessment'!#REF!</f>
        <v>#REF!</v>
      </c>
      <c r="O54" s="55">
        <f t="shared" si="15"/>
        <v>3</v>
      </c>
      <c r="P54" s="52" t="str">
        <f t="shared" si="11"/>
        <v>Yes</v>
      </c>
      <c r="Q54" s="52" t="str">
        <f t="shared" si="12"/>
        <v>Yes</v>
      </c>
      <c r="R54" s="52" t="str">
        <f t="shared" si="13"/>
        <v>Yes</v>
      </c>
      <c r="S54" s="52" t="str">
        <f t="shared" si="14"/>
        <v>Yes</v>
      </c>
    </row>
    <row r="55" spans="1:19" ht="18" customHeight="1">
      <c r="A55" s="319"/>
      <c r="B55" s="24" t="str">
        <f>B52</f>
        <v>Yes</v>
      </c>
      <c r="C55" s="40">
        <f t="shared" si="16"/>
        <v>3</v>
      </c>
      <c r="D55" s="33" t="str">
        <f>'3. Process Assessment'!C171</f>
        <v>PR9.3</v>
      </c>
      <c r="E55" s="3" t="str">
        <f>IF(B55="No","Not in scope",IF(N55="Select…. ","Not answered",IF(N55&gt;=0,"Passed",Not met)))</f>
        <v>Passed</v>
      </c>
      <c r="F55" s="3" t="str">
        <f t="shared" si="8"/>
        <v>Passed</v>
      </c>
      <c r="G55" s="3" t="str">
        <f t="shared" si="9"/>
        <v>Passed</v>
      </c>
      <c r="H55" s="3" t="str">
        <f t="shared" si="10"/>
        <v>Passed</v>
      </c>
      <c r="I55" s="19">
        <f t="shared" si="7"/>
        <v>0</v>
      </c>
      <c r="J55" s="21"/>
      <c r="K55" s="21"/>
      <c r="L55" s="21"/>
      <c r="N55" s="1">
        <f>'3. Process Assessment'!H171</f>
        <v>3</v>
      </c>
      <c r="O55" s="55">
        <f t="shared" si="15"/>
        <v>3</v>
      </c>
      <c r="P55" s="52" t="str">
        <f t="shared" si="11"/>
        <v>Yes</v>
      </c>
      <c r="Q55" s="52" t="str">
        <f t="shared" si="12"/>
        <v>Yes</v>
      </c>
      <c r="R55" s="52" t="str">
        <f t="shared" si="13"/>
        <v>Yes</v>
      </c>
      <c r="S55" s="52" t="str">
        <f t="shared" si="14"/>
        <v>Yes</v>
      </c>
    </row>
    <row r="56" spans="1:19" ht="18" customHeight="1">
      <c r="A56" s="319"/>
      <c r="B56" s="24" t="str">
        <f>B52</f>
        <v>Yes</v>
      </c>
      <c r="C56" s="40">
        <f t="shared" si="16"/>
        <v>3</v>
      </c>
      <c r="D56" s="33" t="str">
        <f>'3. Process Assessment'!C174</f>
        <v>PR9.4</v>
      </c>
      <c r="E56" s="3" t="str">
        <f>IF(B56="No","Not in scope",IF(N56="Select…. ","Not answered",IF(N56&gt;=0,"Passed",Not met)))</f>
        <v>Passed</v>
      </c>
      <c r="F56" s="3" t="str">
        <f t="shared" si="8"/>
        <v>Passed</v>
      </c>
      <c r="G56" s="3" t="str">
        <f t="shared" si="9"/>
        <v>Passed</v>
      </c>
      <c r="H56" s="3" t="str">
        <f t="shared" si="10"/>
        <v>Passed</v>
      </c>
      <c r="I56" s="19">
        <f t="shared" si="7"/>
        <v>0</v>
      </c>
      <c r="J56" s="21"/>
      <c r="K56" s="21"/>
      <c r="L56" s="21"/>
      <c r="N56" s="1">
        <f>'3. Process Assessment'!H174</f>
        <v>3</v>
      </c>
      <c r="O56" s="55">
        <f t="shared" si="15"/>
        <v>3</v>
      </c>
      <c r="P56" s="52" t="str">
        <f t="shared" si="11"/>
        <v>Yes</v>
      </c>
      <c r="Q56" s="52" t="str">
        <f t="shared" si="12"/>
        <v>Yes</v>
      </c>
      <c r="R56" s="52" t="str">
        <f t="shared" si="13"/>
        <v>Yes</v>
      </c>
      <c r="S56" s="52" t="str">
        <f t="shared" si="14"/>
        <v>Yes</v>
      </c>
    </row>
    <row r="57" spans="1:19" ht="18" customHeight="1">
      <c r="A57" s="319"/>
      <c r="B57" s="24" t="str">
        <f>B52</f>
        <v>Yes</v>
      </c>
      <c r="C57" s="40">
        <f t="shared" si="16"/>
        <v>3</v>
      </c>
      <c r="D57" s="33" t="str">
        <f>'3. Process Assessment'!C177</f>
        <v>PR9.5</v>
      </c>
      <c r="E57" s="3" t="str">
        <f>IF(B57="No","Not in scope",IF(N57="Select…. ","Not answered",IF(N57&gt;=0,"Passed",Not met)))</f>
        <v>Passed</v>
      </c>
      <c r="F57" s="3" t="str">
        <f t="shared" si="8"/>
        <v>Passed</v>
      </c>
      <c r="G57" s="3" t="str">
        <f t="shared" si="9"/>
        <v>Passed</v>
      </c>
      <c r="H57" s="3" t="str">
        <f t="shared" si="10"/>
        <v>Not met</v>
      </c>
      <c r="I57" s="19">
        <f t="shared" si="7"/>
        <v>-1</v>
      </c>
      <c r="J57" s="21"/>
      <c r="K57" s="21"/>
      <c r="L57" s="21"/>
      <c r="N57" s="1">
        <f>'3. Process Assessment'!H177</f>
        <v>2</v>
      </c>
      <c r="O57" s="55">
        <f t="shared" si="15"/>
        <v>3</v>
      </c>
      <c r="P57" s="52" t="str">
        <f t="shared" si="11"/>
        <v>Yes</v>
      </c>
      <c r="Q57" s="52" t="str">
        <f t="shared" si="12"/>
        <v>Yes</v>
      </c>
      <c r="R57" s="52" t="str">
        <f t="shared" si="13"/>
        <v>Yes</v>
      </c>
      <c r="S57" s="52" t="str">
        <f t="shared" si="14"/>
        <v>Yes</v>
      </c>
    </row>
    <row r="58" spans="1:19" ht="18" customHeight="1">
      <c r="A58" s="319"/>
      <c r="B58" s="24" t="str">
        <f>B52</f>
        <v>Yes</v>
      </c>
      <c r="C58" s="40">
        <f t="shared" si="16"/>
        <v>3</v>
      </c>
      <c r="D58" s="33" t="str">
        <f>'3. Process Assessment'!C180</f>
        <v>PR9.6</v>
      </c>
      <c r="E58" s="3" t="str">
        <f>IF(B58="No","Not in scope",IF(N58="Select…. ","Not answered",IF(N58&gt;=0,"Passed",Not met)))</f>
        <v>Passed</v>
      </c>
      <c r="F58" s="3" t="str">
        <f t="shared" si="8"/>
        <v>Passed</v>
      </c>
      <c r="G58" s="3" t="str">
        <f t="shared" si="9"/>
        <v>Passed</v>
      </c>
      <c r="H58" s="3" t="str">
        <f t="shared" si="10"/>
        <v>Passed</v>
      </c>
      <c r="I58" s="19">
        <f t="shared" si="7"/>
        <v>0</v>
      </c>
      <c r="J58" s="21"/>
      <c r="K58" s="21"/>
      <c r="L58" s="21"/>
      <c r="N58" s="1">
        <f>'3. Process Assessment'!H180</f>
        <v>3</v>
      </c>
      <c r="O58" s="55">
        <f t="shared" si="15"/>
        <v>3</v>
      </c>
      <c r="P58" s="52" t="str">
        <f t="shared" si="11"/>
        <v>Yes</v>
      </c>
      <c r="Q58" s="52" t="str">
        <f t="shared" si="12"/>
        <v>Yes</v>
      </c>
      <c r="R58" s="52" t="str">
        <f t="shared" si="13"/>
        <v>Yes</v>
      </c>
      <c r="S58" s="52" t="str">
        <f t="shared" si="14"/>
        <v>Yes</v>
      </c>
    </row>
    <row r="59" spans="1:19" ht="18" customHeight="1">
      <c r="A59" s="320"/>
      <c r="B59" s="36" t="str">
        <f>B52</f>
        <v>Yes</v>
      </c>
      <c r="C59" s="37">
        <f t="shared" si="16"/>
        <v>3</v>
      </c>
      <c r="D59" s="33" t="str">
        <f>'3. Process Assessment'!C183</f>
        <v>PR9.7</v>
      </c>
      <c r="E59" s="3" t="str">
        <f>IF(B59="No","Not in scope",IF(N59="Select…. ","Not answered",IF(N59&gt;=0,"Passed",Not met)))</f>
        <v>Passed</v>
      </c>
      <c r="F59" s="3" t="str">
        <f t="shared" si="8"/>
        <v>Passed</v>
      </c>
      <c r="G59" s="3" t="str">
        <f t="shared" si="9"/>
        <v>Passed</v>
      </c>
      <c r="H59" s="3" t="str">
        <f t="shared" si="10"/>
        <v>Passed</v>
      </c>
      <c r="I59" s="19">
        <f t="shared" si="7"/>
        <v>0</v>
      </c>
      <c r="J59" s="21"/>
      <c r="K59" s="21"/>
      <c r="L59" s="21"/>
      <c r="N59" s="1">
        <f>'3. Process Assessment'!H183</f>
        <v>3</v>
      </c>
      <c r="O59" s="55">
        <f t="shared" si="15"/>
        <v>3</v>
      </c>
      <c r="P59" s="52" t="str">
        <f t="shared" si="11"/>
        <v>Yes</v>
      </c>
      <c r="Q59" s="52" t="str">
        <f t="shared" si="12"/>
        <v>Yes</v>
      </c>
      <c r="R59" s="52" t="str">
        <f t="shared" si="13"/>
        <v>Yes</v>
      </c>
      <c r="S59" s="52" t="str">
        <f t="shared" si="14"/>
        <v>Yes</v>
      </c>
    </row>
    <row r="60" spans="1:19" ht="18" customHeight="1">
      <c r="A60" s="318" t="s">
        <v>152</v>
      </c>
      <c r="B60" s="41" t="str">
        <f>'2. Process scope &amp; goals'!C26</f>
        <v>Yes</v>
      </c>
      <c r="C60" s="42">
        <f>IF(O60="Select…. ","N/A",O60)</f>
        <v>1</v>
      </c>
      <c r="D60" s="33" t="str">
        <f>'3. Process Assessment'!C186</f>
        <v>PR10.1</v>
      </c>
      <c r="E60" s="3" t="str">
        <f>IF(B60="No","Not in scope",IF(N60="Select…. ","Not answered",IF(N60&gt;=0,"Passed",Not met)))</f>
        <v>Passed</v>
      </c>
      <c r="F60" s="3" t="str">
        <f t="shared" si="8"/>
        <v>Passed</v>
      </c>
      <c r="G60" s="3" t="str">
        <f t="shared" si="9"/>
        <v>Not met</v>
      </c>
      <c r="H60" s="3" t="str">
        <f t="shared" si="10"/>
        <v>Not met</v>
      </c>
      <c r="I60" s="19">
        <f t="shared" si="7"/>
        <v>0</v>
      </c>
      <c r="J60" s="21"/>
      <c r="K60" s="21"/>
      <c r="L60" s="21"/>
      <c r="N60" s="1">
        <f>'3. Process Assessment'!H186</f>
        <v>1</v>
      </c>
      <c r="O60" s="56">
        <f>'2. Process scope &amp; goals'!D26</f>
        <v>1</v>
      </c>
      <c r="P60" s="52" t="str">
        <f t="shared" si="11"/>
        <v>Yes</v>
      </c>
      <c r="Q60" s="52" t="str">
        <f t="shared" si="12"/>
        <v>Yes</v>
      </c>
      <c r="R60" s="52" t="str">
        <f t="shared" si="13"/>
        <v>No</v>
      </c>
      <c r="S60" s="52" t="str">
        <f t="shared" si="14"/>
        <v>No</v>
      </c>
    </row>
    <row r="61" spans="1:19" ht="18" customHeight="1">
      <c r="A61" s="319"/>
      <c r="B61" s="24" t="str">
        <f>B60</f>
        <v>Yes</v>
      </c>
      <c r="C61" s="40">
        <f>C60</f>
        <v>1</v>
      </c>
      <c r="D61" s="33" t="str">
        <f>'3. Process Assessment'!C192</f>
        <v>PR10.3</v>
      </c>
      <c r="E61" s="3" t="str">
        <f>IF(B61="No","Not in scope",IF(N61="Select…. ","Not answered",IF(N61&gt;=0,"Passed",Not met)))</f>
        <v>Passed</v>
      </c>
      <c r="F61" s="3" t="str">
        <f t="shared" si="8"/>
        <v>Passed</v>
      </c>
      <c r="G61" s="3" t="str">
        <f t="shared" si="9"/>
        <v>Not met</v>
      </c>
      <c r="H61" s="3" t="str">
        <f t="shared" si="10"/>
        <v>Not met</v>
      </c>
      <c r="I61" s="19">
        <f t="shared" si="7"/>
        <v>0</v>
      </c>
      <c r="J61" s="21"/>
      <c r="K61" s="21"/>
      <c r="L61" s="21"/>
      <c r="N61" s="1">
        <f>'3. Process Assessment'!H192</f>
        <v>1</v>
      </c>
      <c r="O61" s="55">
        <f>O60</f>
        <v>1</v>
      </c>
      <c r="P61" s="52" t="str">
        <f t="shared" si="11"/>
        <v>Yes</v>
      </c>
      <c r="Q61" s="52" t="str">
        <f t="shared" si="12"/>
        <v>Yes</v>
      </c>
      <c r="R61" s="52" t="str">
        <f t="shared" si="13"/>
        <v>No</v>
      </c>
      <c r="S61" s="52" t="str">
        <f t="shared" si="14"/>
        <v>No</v>
      </c>
    </row>
    <row r="62" spans="1:19" ht="18" customHeight="1">
      <c r="A62" s="319"/>
      <c r="B62" s="24" t="str">
        <f>B60</f>
        <v>Yes</v>
      </c>
      <c r="C62" s="40">
        <f>C60</f>
        <v>1</v>
      </c>
      <c r="D62" s="33" t="e">
        <f>'3. Process Assessment'!#REF!</f>
        <v>#REF!</v>
      </c>
      <c r="E62" s="3" t="e">
        <f>IF(B62="No","Not in scope",IF(N62="Select…. ","Not answered",IF(N62&gt;=0,"Passed",Not met)))</f>
        <v>#REF!</v>
      </c>
      <c r="F62" s="3" t="e">
        <f t="shared" si="8"/>
        <v>#REF!</v>
      </c>
      <c r="G62" s="3" t="e">
        <f t="shared" si="9"/>
        <v>#REF!</v>
      </c>
      <c r="H62" s="3" t="e">
        <f t="shared" si="10"/>
        <v>#REF!</v>
      </c>
      <c r="I62" s="19" t="e">
        <f t="shared" si="7"/>
        <v>#REF!</v>
      </c>
      <c r="J62" s="21"/>
      <c r="K62" s="21"/>
      <c r="L62" s="21"/>
      <c r="N62" s="1" t="e">
        <f>'3. Process Assessment'!#REF!</f>
        <v>#REF!</v>
      </c>
      <c r="O62" s="55">
        <f>O60</f>
        <v>1</v>
      </c>
      <c r="P62" s="52" t="str">
        <f t="shared" si="11"/>
        <v>Yes</v>
      </c>
      <c r="Q62" s="52" t="str">
        <f t="shared" si="12"/>
        <v>Yes</v>
      </c>
      <c r="R62" s="52" t="str">
        <f t="shared" si="13"/>
        <v>No</v>
      </c>
      <c r="S62" s="52" t="str">
        <f t="shared" si="14"/>
        <v>No</v>
      </c>
    </row>
    <row r="63" spans="1:19" ht="18" customHeight="1">
      <c r="A63" s="320"/>
      <c r="B63" s="36" t="str">
        <f>B60</f>
        <v>Yes</v>
      </c>
      <c r="C63" s="37">
        <f>C60</f>
        <v>1</v>
      </c>
      <c r="D63" s="33" t="str">
        <f>'3. Process Assessment'!C195</f>
        <v>PR10.4</v>
      </c>
      <c r="E63" s="3" t="str">
        <f>IF(B63="No","Not in scope",IF(N63="Select…. ","Not answered",IF(N63&gt;=0,"Passed",Not met)))</f>
        <v>Passed</v>
      </c>
      <c r="F63" s="3" t="str">
        <f t="shared" si="8"/>
        <v>Passed</v>
      </c>
      <c r="G63" s="3" t="str">
        <f t="shared" si="9"/>
        <v>Not met</v>
      </c>
      <c r="H63" s="3" t="str">
        <f t="shared" si="10"/>
        <v>Not met</v>
      </c>
      <c r="I63" s="19">
        <f t="shared" si="7"/>
        <v>0</v>
      </c>
      <c r="J63" s="21"/>
      <c r="K63" s="21"/>
      <c r="L63" s="21"/>
      <c r="N63" s="1">
        <f>'3. Process Assessment'!H195</f>
        <v>1</v>
      </c>
      <c r="O63" s="53">
        <f>O60</f>
        <v>1</v>
      </c>
      <c r="P63" s="52" t="str">
        <f t="shared" si="11"/>
        <v>Yes</v>
      </c>
      <c r="Q63" s="52" t="str">
        <f t="shared" si="12"/>
        <v>Yes</v>
      </c>
      <c r="R63" s="52" t="str">
        <f t="shared" si="13"/>
        <v>No</v>
      </c>
      <c r="S63" s="52" t="str">
        <f t="shared" si="14"/>
        <v>No</v>
      </c>
    </row>
    <row r="64" spans="1:19" ht="18" customHeight="1">
      <c r="A64" s="318" t="s">
        <v>153</v>
      </c>
      <c r="B64" s="41" t="str">
        <f>'2. Process scope &amp; goals'!C27</f>
        <v>Yes</v>
      </c>
      <c r="C64" s="42">
        <f>IF(O64="Select…. ","N/A",O64)</f>
        <v>1</v>
      </c>
      <c r="D64" s="33" t="str">
        <f>'3. Process Assessment'!C198</f>
        <v>PR11.1</v>
      </c>
      <c r="E64" s="3" t="str">
        <f>IF(B64="No","Not in scope",IF(N64="Select…. ","Not answered",IF(N64&gt;=0,"Passed",Not met)))</f>
        <v>Passed</v>
      </c>
      <c r="F64" s="3" t="str">
        <f t="shared" si="8"/>
        <v>Passed</v>
      </c>
      <c r="G64" s="3" t="str">
        <f t="shared" si="9"/>
        <v>Passed</v>
      </c>
      <c r="H64" s="3" t="str">
        <f t="shared" si="10"/>
        <v>Not met</v>
      </c>
      <c r="I64" s="19">
        <f t="shared" si="7"/>
        <v>1</v>
      </c>
      <c r="J64" s="21"/>
      <c r="K64" s="21"/>
      <c r="L64" s="21"/>
      <c r="N64" s="1">
        <f>'3. Process Assessment'!H198</f>
        <v>2</v>
      </c>
      <c r="O64" s="56">
        <f>'2. Process scope &amp; goals'!D27</f>
        <v>1</v>
      </c>
      <c r="P64" s="52" t="str">
        <f t="shared" si="11"/>
        <v>Yes</v>
      </c>
      <c r="Q64" s="52" t="str">
        <f t="shared" si="12"/>
        <v>Yes</v>
      </c>
      <c r="R64" s="52" t="str">
        <f t="shared" si="13"/>
        <v>No</v>
      </c>
      <c r="S64" s="52" t="str">
        <f t="shared" si="14"/>
        <v>No</v>
      </c>
    </row>
    <row r="65" spans="1:19" ht="18" customHeight="1">
      <c r="A65" s="319"/>
      <c r="B65" s="24" t="str">
        <f>B64</f>
        <v>Yes</v>
      </c>
      <c r="C65" s="40">
        <f>C64</f>
        <v>1</v>
      </c>
      <c r="D65" s="33" t="str">
        <f>'3. Process Assessment'!C201</f>
        <v>PR11.2</v>
      </c>
      <c r="E65" s="3" t="str">
        <f>IF(B65="No","Not in scope",IF(N65="Select…. ","Not answered",IF(N65&gt;=0,"Passed",Not met)))</f>
        <v>Passed</v>
      </c>
      <c r="F65" s="3" t="str">
        <f t="shared" si="8"/>
        <v>Passed</v>
      </c>
      <c r="G65" s="3" t="str">
        <f t="shared" si="9"/>
        <v>Passed</v>
      </c>
      <c r="H65" s="3" t="str">
        <f t="shared" si="10"/>
        <v>Not met</v>
      </c>
      <c r="I65" s="19">
        <f t="shared" si="7"/>
        <v>1</v>
      </c>
      <c r="J65" s="21"/>
      <c r="K65" s="21"/>
      <c r="L65" s="21"/>
      <c r="N65" s="1">
        <f>'3. Process Assessment'!H201</f>
        <v>2</v>
      </c>
      <c r="O65" s="55">
        <f>O64</f>
        <v>1</v>
      </c>
      <c r="P65" s="52" t="str">
        <f t="shared" si="11"/>
        <v>Yes</v>
      </c>
      <c r="Q65" s="52" t="str">
        <f t="shared" si="12"/>
        <v>Yes</v>
      </c>
      <c r="R65" s="52" t="str">
        <f t="shared" si="13"/>
        <v>No</v>
      </c>
      <c r="S65" s="52" t="str">
        <f t="shared" si="14"/>
        <v>No</v>
      </c>
    </row>
    <row r="66" spans="1:19" ht="18" customHeight="1">
      <c r="A66" s="319"/>
      <c r="B66" s="24" t="str">
        <f>B64</f>
        <v>Yes</v>
      </c>
      <c r="C66" s="40">
        <f>C64</f>
        <v>1</v>
      </c>
      <c r="D66" s="33" t="str">
        <f>'3. Process Assessment'!C204</f>
        <v>PR11.3</v>
      </c>
      <c r="E66" s="3" t="str">
        <f>IF(B66="No","Not in scope",IF(N66="Select…. ","Not answered",IF(N66&gt;=0,"Passed",Not met)))</f>
        <v>Passed</v>
      </c>
      <c r="F66" s="3" t="str">
        <f t="shared" si="8"/>
        <v>Passed</v>
      </c>
      <c r="G66" s="3" t="str">
        <f t="shared" si="9"/>
        <v>Passed</v>
      </c>
      <c r="H66" s="3" t="str">
        <f t="shared" si="10"/>
        <v>Not met</v>
      </c>
      <c r="I66" s="19">
        <f t="shared" si="7"/>
        <v>1</v>
      </c>
      <c r="J66" s="21"/>
      <c r="K66" s="21"/>
      <c r="L66" s="21"/>
      <c r="N66" s="1">
        <f>'3. Process Assessment'!H204</f>
        <v>2</v>
      </c>
      <c r="O66" s="55">
        <f>O64</f>
        <v>1</v>
      </c>
      <c r="P66" s="52" t="str">
        <f t="shared" si="11"/>
        <v>Yes</v>
      </c>
      <c r="Q66" s="52" t="str">
        <f t="shared" si="12"/>
        <v>Yes</v>
      </c>
      <c r="R66" s="52" t="str">
        <f t="shared" si="13"/>
        <v>No</v>
      </c>
      <c r="S66" s="52" t="str">
        <f t="shared" si="14"/>
        <v>No</v>
      </c>
    </row>
    <row r="67" spans="1:19" ht="18" customHeight="1">
      <c r="A67" s="319"/>
      <c r="B67" s="24" t="str">
        <f>B64</f>
        <v>Yes</v>
      </c>
      <c r="C67" s="40">
        <f>C64</f>
        <v>1</v>
      </c>
      <c r="D67" s="33" t="str">
        <f>'3. Process Assessment'!C207</f>
        <v>PR11.4</v>
      </c>
      <c r="E67" s="3" t="str">
        <f>IF(B67="No","Not in scope",IF(N67="Select…. ","Not answered",IF(N67&gt;=0,"Passed",Not met)))</f>
        <v>Passed</v>
      </c>
      <c r="F67" s="3" t="str">
        <f t="shared" si="8"/>
        <v>Passed</v>
      </c>
      <c r="G67" s="3" t="str">
        <f t="shared" si="9"/>
        <v>Passed</v>
      </c>
      <c r="H67" s="3" t="str">
        <f t="shared" si="10"/>
        <v>Not met</v>
      </c>
      <c r="I67" s="19">
        <f t="shared" si="7"/>
        <v>1</v>
      </c>
      <c r="J67" s="21"/>
      <c r="K67" s="21"/>
      <c r="L67" s="21"/>
      <c r="N67" s="1">
        <f>'3. Process Assessment'!H207</f>
        <v>2</v>
      </c>
      <c r="O67" s="55">
        <f>O64</f>
        <v>1</v>
      </c>
      <c r="P67" s="52" t="str">
        <f t="shared" si="11"/>
        <v>Yes</v>
      </c>
      <c r="Q67" s="52" t="str">
        <f t="shared" si="12"/>
        <v>Yes</v>
      </c>
      <c r="R67" s="52" t="str">
        <f t="shared" si="13"/>
        <v>No</v>
      </c>
      <c r="S67" s="52" t="str">
        <f t="shared" si="14"/>
        <v>No</v>
      </c>
    </row>
    <row r="68" spans="1:19" ht="18" customHeight="1">
      <c r="A68" s="319"/>
      <c r="B68" s="24" t="str">
        <f>B64</f>
        <v>Yes</v>
      </c>
      <c r="C68" s="40">
        <f>C64</f>
        <v>1</v>
      </c>
      <c r="D68" s="33" t="str">
        <f>'3. Process Assessment'!C210</f>
        <v>PR11.5</v>
      </c>
      <c r="E68" s="3" t="str">
        <f>IF(B68="No","Not in scope",IF(N68="Select…. ","Not answered",IF(N68&gt;=0,"Passed",Not met)))</f>
        <v>Passed</v>
      </c>
      <c r="F68" s="3" t="str">
        <f t="shared" si="8"/>
        <v>Passed</v>
      </c>
      <c r="G68" s="3" t="str">
        <f t="shared" si="9"/>
        <v>Not met</v>
      </c>
      <c r="H68" s="3" t="str">
        <f t="shared" si="10"/>
        <v>Not met</v>
      </c>
      <c r="I68" s="19">
        <f t="shared" si="7"/>
        <v>0</v>
      </c>
      <c r="J68" s="21"/>
      <c r="K68" s="21"/>
      <c r="L68" s="21"/>
      <c r="N68" s="1">
        <f>'3. Process Assessment'!H210</f>
        <v>1</v>
      </c>
      <c r="O68" s="55">
        <f>O64</f>
        <v>1</v>
      </c>
      <c r="P68" s="52" t="str">
        <f t="shared" si="11"/>
        <v>Yes</v>
      </c>
      <c r="Q68" s="52" t="str">
        <f t="shared" si="12"/>
        <v>Yes</v>
      </c>
      <c r="R68" s="52" t="str">
        <f t="shared" si="13"/>
        <v>No</v>
      </c>
      <c r="S68" s="52" t="str">
        <f t="shared" si="14"/>
        <v>No</v>
      </c>
    </row>
    <row r="69" spans="1:19" ht="18" customHeight="1">
      <c r="A69" s="320"/>
      <c r="B69" s="36" t="str">
        <f>B64</f>
        <v>Yes</v>
      </c>
      <c r="C69" s="37">
        <f>C64</f>
        <v>1</v>
      </c>
      <c r="D69" s="33" t="str">
        <f>'3. Process Assessment'!C213</f>
        <v>PR11.6</v>
      </c>
      <c r="E69" s="3" t="str">
        <f>IF(B69="No","Not in scope",IF(N69="Select…. ","Not answered",IF(N69&gt;=0,"Passed",Not met)))</f>
        <v>Passed</v>
      </c>
      <c r="F69" s="3" t="str">
        <f t="shared" si="8"/>
        <v>Passed</v>
      </c>
      <c r="G69" s="3" t="str">
        <f t="shared" si="9"/>
        <v>Not met</v>
      </c>
      <c r="H69" s="3" t="str">
        <f t="shared" si="10"/>
        <v>Not met</v>
      </c>
      <c r="I69" s="19">
        <f t="shared" si="7"/>
        <v>0</v>
      </c>
      <c r="J69" s="21"/>
      <c r="K69" s="21"/>
      <c r="L69" s="21"/>
      <c r="N69" s="1">
        <f>'3. Process Assessment'!H213</f>
        <v>1</v>
      </c>
      <c r="O69" s="53">
        <f>O64</f>
        <v>1</v>
      </c>
      <c r="P69" s="52" t="str">
        <f t="shared" si="11"/>
        <v>Yes</v>
      </c>
      <c r="Q69" s="52" t="str">
        <f t="shared" si="12"/>
        <v>Yes</v>
      </c>
      <c r="R69" s="52" t="str">
        <f t="shared" si="13"/>
        <v>No</v>
      </c>
      <c r="S69" s="52" t="str">
        <f t="shared" si="14"/>
        <v>No</v>
      </c>
    </row>
    <row r="70" spans="1:19" ht="18" customHeight="1">
      <c r="A70" s="318" t="s">
        <v>154</v>
      </c>
      <c r="B70" s="41" t="str">
        <f>'2. Process scope &amp; goals'!C28</f>
        <v>Yes</v>
      </c>
      <c r="C70" s="42">
        <f>IF(O70="Select…. ","N/A",O70)</f>
        <v>3</v>
      </c>
      <c r="D70" s="33" t="str">
        <f>'3. Process Assessment'!C216</f>
        <v>PR12.1</v>
      </c>
      <c r="E70" s="3" t="str">
        <f>IF(B70="No","Not in scope",IF(N70="Select…. ","Not answered",IF(N70&gt;=0,"Passed",Not met)))</f>
        <v>Passed</v>
      </c>
      <c r="F70" s="3" t="str">
        <f t="shared" ref="F70:F85" si="17">IF(B70="No","Not in scope",IF(N70="Select…. ","Not answered",IF(N70&gt;=1,"Passed","Not met")))</f>
        <v>Passed</v>
      </c>
      <c r="G70" s="3" t="str">
        <f t="shared" ref="G70:G85" si="18">IF(B70="No","Not in scope",IF(N70="Select…. ","Not answered",IF(N70&gt;=2,"Passed","Not met")))</f>
        <v>Passed</v>
      </c>
      <c r="H70" s="3" t="str">
        <f t="shared" ref="H70:H85" si="19">IF(B70="No","Not in scope",IF(N70="Select…. ","Not answered",IF(N70&gt;=3,"Passed","Not met")))</f>
        <v>Not met</v>
      </c>
      <c r="I70" s="19">
        <f t="shared" si="7"/>
        <v>-1</v>
      </c>
      <c r="J70" s="21"/>
      <c r="K70" s="21"/>
      <c r="L70" s="21"/>
      <c r="N70" s="1">
        <f>'3. Process Assessment'!H216</f>
        <v>2</v>
      </c>
      <c r="O70" s="56">
        <f>'2. Process scope &amp; goals'!D28</f>
        <v>3</v>
      </c>
      <c r="P70" s="52" t="str">
        <f t="shared" ref="P70:P85" si="20">IF($C70="N/A", "Yes",IF($C70&gt;=0,"Yes","No"))</f>
        <v>Yes</v>
      </c>
      <c r="Q70" s="52" t="str">
        <f t="shared" ref="Q70:Q85" si="21">IF($C70="N/A", "Yes",IF($C70&gt;=1,"Yes","No"))</f>
        <v>Yes</v>
      </c>
      <c r="R70" s="52" t="str">
        <f t="shared" ref="R70:R85" si="22">IF($C70="N/A", "Yes",IF($C70&gt;=2,"Yes","No"))</f>
        <v>Yes</v>
      </c>
      <c r="S70" s="52" t="str">
        <f t="shared" ref="S70:S85" si="23">IF($C70="N/A", "Yes",IF($C70&gt;=3,"Yes","No"))</f>
        <v>Yes</v>
      </c>
    </row>
    <row r="71" spans="1:19" ht="18" customHeight="1">
      <c r="A71" s="319"/>
      <c r="B71" s="24" t="str">
        <f>B70</f>
        <v>Yes</v>
      </c>
      <c r="C71" s="40">
        <f>C70</f>
        <v>3</v>
      </c>
      <c r="D71" s="33" t="e">
        <f>'3. Process Assessment'!#REF!</f>
        <v>#REF!</v>
      </c>
      <c r="E71" s="3" t="e">
        <f>IF(B71="No","Not in scope",IF(N71="Select…. ","Not answered",IF(N71&gt;=0,"Passed",Not met)))</f>
        <v>#REF!</v>
      </c>
      <c r="F71" s="3" t="e">
        <f t="shared" si="17"/>
        <v>#REF!</v>
      </c>
      <c r="G71" s="3" t="e">
        <f t="shared" si="18"/>
        <v>#REF!</v>
      </c>
      <c r="H71" s="3" t="e">
        <f t="shared" si="19"/>
        <v>#REF!</v>
      </c>
      <c r="I71" s="19" t="e">
        <f t="shared" ref="I71:I85" si="24">IF(C71="N/A"," ",IF(N71="Select…. "," ",N71-C71))</f>
        <v>#REF!</v>
      </c>
      <c r="J71" s="21"/>
      <c r="K71" s="21"/>
      <c r="L71" s="21"/>
      <c r="N71" s="1" t="e">
        <f>'3. Process Assessment'!#REF!</f>
        <v>#REF!</v>
      </c>
      <c r="O71" s="55">
        <f>O70</f>
        <v>3</v>
      </c>
      <c r="P71" s="52" t="str">
        <f t="shared" si="20"/>
        <v>Yes</v>
      </c>
      <c r="Q71" s="52" t="str">
        <f t="shared" si="21"/>
        <v>Yes</v>
      </c>
      <c r="R71" s="52" t="str">
        <f t="shared" si="22"/>
        <v>Yes</v>
      </c>
      <c r="S71" s="52" t="str">
        <f t="shared" si="23"/>
        <v>Yes</v>
      </c>
    </row>
    <row r="72" spans="1:19" ht="18" customHeight="1">
      <c r="A72" s="319"/>
      <c r="B72" s="24" t="str">
        <f>B70</f>
        <v>Yes</v>
      </c>
      <c r="C72" s="40">
        <f>C70</f>
        <v>3</v>
      </c>
      <c r="D72" s="33" t="str">
        <f>'3. Process Assessment'!C219</f>
        <v>PR12.2</v>
      </c>
      <c r="E72" s="3" t="str">
        <f>IF(B72="No","Not in scope",IF(N72="Select…. ","Not answered",IF(N72&gt;=0,"Passed",Not met)))</f>
        <v>Passed</v>
      </c>
      <c r="F72" s="3" t="str">
        <f t="shared" si="17"/>
        <v>Passed</v>
      </c>
      <c r="G72" s="3" t="str">
        <f t="shared" si="18"/>
        <v>Passed</v>
      </c>
      <c r="H72" s="3" t="str">
        <f t="shared" si="19"/>
        <v>Passed</v>
      </c>
      <c r="I72" s="19">
        <f t="shared" si="24"/>
        <v>0</v>
      </c>
      <c r="J72" s="21"/>
      <c r="K72" s="21"/>
      <c r="L72" s="21"/>
      <c r="N72" s="1">
        <f>'3. Process Assessment'!H219</f>
        <v>3</v>
      </c>
      <c r="O72" s="55">
        <f>O70</f>
        <v>3</v>
      </c>
      <c r="P72" s="52" t="str">
        <f t="shared" si="20"/>
        <v>Yes</v>
      </c>
      <c r="Q72" s="52" t="str">
        <f t="shared" si="21"/>
        <v>Yes</v>
      </c>
      <c r="R72" s="52" t="str">
        <f t="shared" si="22"/>
        <v>Yes</v>
      </c>
      <c r="S72" s="52" t="str">
        <f t="shared" si="23"/>
        <v>Yes</v>
      </c>
    </row>
    <row r="73" spans="1:19" ht="18" customHeight="1">
      <c r="A73" s="319"/>
      <c r="B73" s="24" t="str">
        <f>B70</f>
        <v>Yes</v>
      </c>
      <c r="C73" s="40">
        <f>C70</f>
        <v>3</v>
      </c>
      <c r="D73" s="33" t="str">
        <f>'3. Process Assessment'!C225</f>
        <v>PR12.4</v>
      </c>
      <c r="E73" s="3" t="str">
        <f>IF(B73="No","Not in scope",IF(N73="Select…. ","Not answered",IF(N73&gt;=0,"Passed",Not met)))</f>
        <v>Passed</v>
      </c>
      <c r="F73" s="3" t="str">
        <f t="shared" si="17"/>
        <v>Passed</v>
      </c>
      <c r="G73" s="3" t="str">
        <f t="shared" si="18"/>
        <v>Passed</v>
      </c>
      <c r="H73" s="3" t="str">
        <f t="shared" si="19"/>
        <v>Passed</v>
      </c>
      <c r="I73" s="19">
        <f t="shared" si="24"/>
        <v>0</v>
      </c>
      <c r="J73" s="21"/>
      <c r="K73" s="21"/>
      <c r="L73" s="21"/>
      <c r="N73" s="1">
        <f>'3. Process Assessment'!H225</f>
        <v>3</v>
      </c>
      <c r="O73" s="55">
        <f>O70</f>
        <v>3</v>
      </c>
      <c r="P73" s="52" t="str">
        <f t="shared" si="20"/>
        <v>Yes</v>
      </c>
      <c r="Q73" s="52" t="str">
        <f t="shared" si="21"/>
        <v>Yes</v>
      </c>
      <c r="R73" s="52" t="str">
        <f t="shared" si="22"/>
        <v>Yes</v>
      </c>
      <c r="S73" s="52" t="str">
        <f t="shared" si="23"/>
        <v>Yes</v>
      </c>
    </row>
    <row r="74" spans="1:19" ht="18" customHeight="1">
      <c r="A74" s="319"/>
      <c r="B74" s="24" t="str">
        <f>B70</f>
        <v>Yes</v>
      </c>
      <c r="C74" s="40">
        <f>C70</f>
        <v>3</v>
      </c>
      <c r="D74" s="33" t="str">
        <f>'3. Process Assessment'!C228</f>
        <v>PR12.5</v>
      </c>
      <c r="E74" s="3" t="str">
        <f>IF(B74="No","Not in scope",IF(N74="Select…. ","Not answered",IF(N74&gt;=0,"Passed",Not met)))</f>
        <v>Passed</v>
      </c>
      <c r="F74" s="3" t="str">
        <f t="shared" si="17"/>
        <v>Passed</v>
      </c>
      <c r="G74" s="3" t="str">
        <f t="shared" si="18"/>
        <v>Passed</v>
      </c>
      <c r="H74" s="3" t="str">
        <f t="shared" si="19"/>
        <v>Passed</v>
      </c>
      <c r="I74" s="19">
        <f t="shared" si="24"/>
        <v>0</v>
      </c>
      <c r="J74" s="21"/>
      <c r="K74" s="21"/>
      <c r="L74" s="21"/>
      <c r="N74" s="1">
        <f>'3. Process Assessment'!H228</f>
        <v>3</v>
      </c>
      <c r="O74" s="55">
        <f>O70</f>
        <v>3</v>
      </c>
      <c r="P74" s="52" t="str">
        <f t="shared" si="20"/>
        <v>Yes</v>
      </c>
      <c r="Q74" s="52" t="str">
        <f t="shared" si="21"/>
        <v>Yes</v>
      </c>
      <c r="R74" s="52" t="str">
        <f t="shared" si="22"/>
        <v>Yes</v>
      </c>
      <c r="S74" s="52" t="str">
        <f t="shared" si="23"/>
        <v>Yes</v>
      </c>
    </row>
    <row r="75" spans="1:19" ht="18" customHeight="1">
      <c r="A75" s="319"/>
      <c r="B75" s="24" t="str">
        <f>B70</f>
        <v>Yes</v>
      </c>
      <c r="C75" s="40">
        <f>C70</f>
        <v>3</v>
      </c>
      <c r="D75" s="33" t="str">
        <f>'3. Process Assessment'!C231</f>
        <v>PR12.6</v>
      </c>
      <c r="E75" s="3" t="str">
        <f>IF(B75="No","Not in scope",IF(N75="Select…. ","Not answered",IF(N75&gt;=0,"Passed",Not met)))</f>
        <v>Passed</v>
      </c>
      <c r="F75" s="3" t="str">
        <f t="shared" si="17"/>
        <v>Passed</v>
      </c>
      <c r="G75" s="3" t="str">
        <f t="shared" si="18"/>
        <v>Passed</v>
      </c>
      <c r="H75" s="3" t="str">
        <f t="shared" si="19"/>
        <v>Not met</v>
      </c>
      <c r="I75" s="19">
        <f t="shared" si="24"/>
        <v>-1</v>
      </c>
      <c r="J75" s="21"/>
      <c r="K75" s="21"/>
      <c r="L75" s="21"/>
      <c r="N75" s="1">
        <f>'3. Process Assessment'!H231</f>
        <v>2</v>
      </c>
      <c r="O75" s="55">
        <f>O70</f>
        <v>3</v>
      </c>
      <c r="P75" s="52" t="str">
        <f t="shared" si="20"/>
        <v>Yes</v>
      </c>
      <c r="Q75" s="52" t="str">
        <f t="shared" si="21"/>
        <v>Yes</v>
      </c>
      <c r="R75" s="52" t="str">
        <f t="shared" si="22"/>
        <v>Yes</v>
      </c>
      <c r="S75" s="52" t="str">
        <f t="shared" si="23"/>
        <v>Yes</v>
      </c>
    </row>
    <row r="76" spans="1:19" ht="18" customHeight="1">
      <c r="A76" s="320"/>
      <c r="B76" s="36" t="str">
        <f>B70</f>
        <v>Yes</v>
      </c>
      <c r="C76" s="37">
        <f>C70</f>
        <v>3</v>
      </c>
      <c r="D76" s="33" t="str">
        <f>'3. Process Assessment'!C234</f>
        <v>PR12.7</v>
      </c>
      <c r="E76" s="3" t="str">
        <f>IF(B76="No","Not in scope",IF(N76="Select…. ","Not answered",IF(N76&gt;=0,"Passed",Not met)))</f>
        <v>Passed</v>
      </c>
      <c r="F76" s="3" t="str">
        <f t="shared" si="17"/>
        <v>Passed</v>
      </c>
      <c r="G76" s="3" t="str">
        <f t="shared" si="18"/>
        <v>Passed</v>
      </c>
      <c r="H76" s="3" t="str">
        <f t="shared" si="19"/>
        <v>Not met</v>
      </c>
      <c r="I76" s="19">
        <f t="shared" si="24"/>
        <v>-1</v>
      </c>
      <c r="J76" s="21"/>
      <c r="K76" s="21"/>
      <c r="L76" s="21"/>
      <c r="N76" s="1">
        <f>'3. Process Assessment'!H234</f>
        <v>2</v>
      </c>
      <c r="O76" s="53">
        <f>O70</f>
        <v>3</v>
      </c>
      <c r="P76" s="52" t="str">
        <f t="shared" si="20"/>
        <v>Yes</v>
      </c>
      <c r="Q76" s="52" t="str">
        <f t="shared" si="21"/>
        <v>Yes</v>
      </c>
      <c r="R76" s="52" t="str">
        <f t="shared" si="22"/>
        <v>Yes</v>
      </c>
      <c r="S76" s="52" t="str">
        <f t="shared" si="23"/>
        <v>Yes</v>
      </c>
    </row>
    <row r="77" spans="1:19" ht="18" customHeight="1">
      <c r="A77" s="318" t="s">
        <v>155</v>
      </c>
      <c r="B77" s="41" t="str">
        <f>'2. Process scope &amp; goals'!C29</f>
        <v>Yes</v>
      </c>
      <c r="C77" s="42">
        <f>IF(O77="Select…. ","N/A",O77)</f>
        <v>1</v>
      </c>
      <c r="D77" s="33" t="str">
        <f>'3. Process Assessment'!C237</f>
        <v>PR13.1</v>
      </c>
      <c r="E77" s="3" t="str">
        <f>IF(B77="No","Not in scope",IF(N77="Select…. ","Not answered",IF(N77&gt;=0,"Passed",Not met)))</f>
        <v>Passed</v>
      </c>
      <c r="F77" s="3" t="str">
        <f t="shared" si="17"/>
        <v>Passed</v>
      </c>
      <c r="G77" s="3" t="str">
        <f t="shared" si="18"/>
        <v>Passed</v>
      </c>
      <c r="H77" s="3" t="str">
        <f t="shared" si="19"/>
        <v>Not met</v>
      </c>
      <c r="I77" s="19">
        <f t="shared" si="24"/>
        <v>1</v>
      </c>
      <c r="J77" s="21"/>
      <c r="K77" s="21"/>
      <c r="L77" s="21"/>
      <c r="N77" s="1">
        <f>'3. Process Assessment'!H237</f>
        <v>2</v>
      </c>
      <c r="O77" s="56">
        <f>'2. Process scope &amp; goals'!D29</f>
        <v>1</v>
      </c>
      <c r="P77" s="52" t="str">
        <f t="shared" si="20"/>
        <v>Yes</v>
      </c>
      <c r="Q77" s="52" t="str">
        <f t="shared" si="21"/>
        <v>Yes</v>
      </c>
      <c r="R77" s="52" t="str">
        <f t="shared" si="22"/>
        <v>No</v>
      </c>
      <c r="S77" s="52" t="str">
        <f t="shared" si="23"/>
        <v>No</v>
      </c>
    </row>
    <row r="78" spans="1:19" ht="18" customHeight="1">
      <c r="A78" s="319"/>
      <c r="B78" s="24" t="str">
        <f>B77</f>
        <v>Yes</v>
      </c>
      <c r="C78" s="40">
        <f>C77</f>
        <v>1</v>
      </c>
      <c r="D78" s="33" t="str">
        <f>'3. Process Assessment'!C240</f>
        <v>PR13.2</v>
      </c>
      <c r="E78" s="3" t="str">
        <f>IF(B78="No","Not in scope",IF(N78="Select…. ","Not answered",IF(N78&gt;=0,"Passed",Not met)))</f>
        <v>Passed</v>
      </c>
      <c r="F78" s="3" t="str">
        <f t="shared" si="17"/>
        <v>Passed</v>
      </c>
      <c r="G78" s="3" t="str">
        <f t="shared" si="18"/>
        <v>Passed</v>
      </c>
      <c r="H78" s="3" t="str">
        <f t="shared" si="19"/>
        <v>Not met</v>
      </c>
      <c r="I78" s="19">
        <f t="shared" si="24"/>
        <v>1</v>
      </c>
      <c r="J78" s="21"/>
      <c r="K78" s="21"/>
      <c r="L78" s="21"/>
      <c r="N78" s="1">
        <f>'3. Process Assessment'!H240</f>
        <v>2</v>
      </c>
      <c r="O78" s="55">
        <f>O77</f>
        <v>1</v>
      </c>
      <c r="P78" s="52" t="str">
        <f t="shared" si="20"/>
        <v>Yes</v>
      </c>
      <c r="Q78" s="52" t="str">
        <f t="shared" si="21"/>
        <v>Yes</v>
      </c>
      <c r="R78" s="52" t="str">
        <f t="shared" si="22"/>
        <v>No</v>
      </c>
      <c r="S78" s="52" t="str">
        <f t="shared" si="23"/>
        <v>No</v>
      </c>
    </row>
    <row r="79" spans="1:19" ht="18" customHeight="1">
      <c r="A79" s="319"/>
      <c r="B79" s="24" t="str">
        <f>B77</f>
        <v>Yes</v>
      </c>
      <c r="C79" s="40">
        <f>C77</f>
        <v>1</v>
      </c>
      <c r="D79" s="33" t="str">
        <f>'3. Process Assessment'!C243</f>
        <v>PR13.3</v>
      </c>
      <c r="E79" s="3" t="str">
        <f>IF(B79="No","Not in scope",IF(N79="Select…. ","Not answered",IF(N79&gt;=0,"Passed",Not met)))</f>
        <v>Passed</v>
      </c>
      <c r="F79" s="3" t="str">
        <f t="shared" si="17"/>
        <v>Passed</v>
      </c>
      <c r="G79" s="3" t="str">
        <f t="shared" si="18"/>
        <v>Passed</v>
      </c>
      <c r="H79" s="3" t="str">
        <f t="shared" si="19"/>
        <v>Not met</v>
      </c>
      <c r="I79" s="19">
        <f t="shared" si="24"/>
        <v>1</v>
      </c>
      <c r="J79" s="21"/>
      <c r="K79" s="21"/>
      <c r="L79" s="21"/>
      <c r="N79" s="1">
        <f>'3. Process Assessment'!H243</f>
        <v>2</v>
      </c>
      <c r="O79" s="55">
        <f>O77</f>
        <v>1</v>
      </c>
      <c r="P79" s="52" t="str">
        <f t="shared" si="20"/>
        <v>Yes</v>
      </c>
      <c r="Q79" s="52" t="str">
        <f t="shared" si="21"/>
        <v>Yes</v>
      </c>
      <c r="R79" s="52" t="str">
        <f t="shared" si="22"/>
        <v>No</v>
      </c>
      <c r="S79" s="52" t="str">
        <f t="shared" si="23"/>
        <v>No</v>
      </c>
    </row>
    <row r="80" spans="1:19" ht="18" customHeight="1">
      <c r="A80" s="319"/>
      <c r="B80" s="24" t="str">
        <f>B77</f>
        <v>Yes</v>
      </c>
      <c r="C80" s="40">
        <f>C77</f>
        <v>1</v>
      </c>
      <c r="D80" s="33" t="str">
        <f>'3. Process Assessment'!C246</f>
        <v>PR13.4</v>
      </c>
      <c r="E80" s="3" t="str">
        <f>IF(B80="No","Not in scope",IF(N80="Select…. ","Not answered",IF(N80&gt;=0,"Passed",Not met)))</f>
        <v>Passed</v>
      </c>
      <c r="F80" s="3" t="str">
        <f t="shared" si="17"/>
        <v>Passed</v>
      </c>
      <c r="G80" s="3" t="str">
        <f t="shared" si="18"/>
        <v>Not met</v>
      </c>
      <c r="H80" s="3" t="str">
        <f t="shared" si="19"/>
        <v>Not met</v>
      </c>
      <c r="I80" s="19">
        <f t="shared" si="24"/>
        <v>0</v>
      </c>
      <c r="J80" s="21"/>
      <c r="K80" s="21"/>
      <c r="L80" s="21"/>
      <c r="N80" s="1">
        <f>'3. Process Assessment'!H246</f>
        <v>1</v>
      </c>
      <c r="O80" s="55">
        <f>O77</f>
        <v>1</v>
      </c>
      <c r="P80" s="52" t="str">
        <f t="shared" si="20"/>
        <v>Yes</v>
      </c>
      <c r="Q80" s="52" t="str">
        <f t="shared" si="21"/>
        <v>Yes</v>
      </c>
      <c r="R80" s="52" t="str">
        <f t="shared" si="22"/>
        <v>No</v>
      </c>
      <c r="S80" s="52" t="str">
        <f t="shared" si="23"/>
        <v>No</v>
      </c>
    </row>
    <row r="81" spans="1:19" ht="18" customHeight="1">
      <c r="A81" s="319"/>
      <c r="B81" s="24" t="str">
        <f>B77</f>
        <v>Yes</v>
      </c>
      <c r="C81" s="40">
        <f>C77</f>
        <v>1</v>
      </c>
      <c r="D81" s="33" t="str">
        <f>'3. Process Assessment'!C249</f>
        <v>PR13.5</v>
      </c>
      <c r="E81" s="3" t="str">
        <f>IF(B81="No","Not in scope",IF(N81="Select…. ","Not answered",IF(N81&gt;=0,"Passed",Not met)))</f>
        <v>Passed</v>
      </c>
      <c r="F81" s="3" t="str">
        <f t="shared" si="17"/>
        <v>Passed</v>
      </c>
      <c r="G81" s="3" t="str">
        <f t="shared" si="18"/>
        <v>Passed</v>
      </c>
      <c r="H81" s="3" t="str">
        <f t="shared" si="19"/>
        <v>Not met</v>
      </c>
      <c r="I81" s="19">
        <f t="shared" si="24"/>
        <v>1</v>
      </c>
      <c r="J81" s="21"/>
      <c r="K81" s="21"/>
      <c r="L81" s="21"/>
      <c r="N81" s="1">
        <f>'3. Process Assessment'!H249</f>
        <v>2</v>
      </c>
      <c r="O81" s="55">
        <f>O77</f>
        <v>1</v>
      </c>
      <c r="P81" s="52" t="str">
        <f t="shared" si="20"/>
        <v>Yes</v>
      </c>
      <c r="Q81" s="52" t="str">
        <f t="shared" si="21"/>
        <v>Yes</v>
      </c>
      <c r="R81" s="52" t="str">
        <f t="shared" si="22"/>
        <v>No</v>
      </c>
      <c r="S81" s="52" t="str">
        <f t="shared" si="23"/>
        <v>No</v>
      </c>
    </row>
    <row r="82" spans="1:19" ht="18" customHeight="1">
      <c r="A82" s="320"/>
      <c r="B82" s="36" t="str">
        <f>B77</f>
        <v>Yes</v>
      </c>
      <c r="C82" s="37">
        <f>C77</f>
        <v>1</v>
      </c>
      <c r="D82" s="33" t="str">
        <f>'3. Process Assessment'!C252</f>
        <v>PR13.6</v>
      </c>
      <c r="E82" s="3" t="str">
        <f>IF(B82="No","Not in scope",IF(N82="Select…. ","Not answered",IF(N82&gt;=0,"Passed",Not met)))</f>
        <v>Passed</v>
      </c>
      <c r="F82" s="3" t="str">
        <f t="shared" si="17"/>
        <v>Passed</v>
      </c>
      <c r="G82" s="3" t="str">
        <f t="shared" si="18"/>
        <v>Passed</v>
      </c>
      <c r="H82" s="3" t="str">
        <f t="shared" si="19"/>
        <v>Not met</v>
      </c>
      <c r="I82" s="19">
        <f t="shared" si="24"/>
        <v>1</v>
      </c>
      <c r="J82" s="21"/>
      <c r="K82" s="21"/>
      <c r="L82" s="21"/>
      <c r="N82" s="1">
        <f>'3. Process Assessment'!H252</f>
        <v>2</v>
      </c>
      <c r="O82" s="53">
        <f>O77</f>
        <v>1</v>
      </c>
      <c r="P82" s="52" t="str">
        <f t="shared" si="20"/>
        <v>Yes</v>
      </c>
      <c r="Q82" s="52" t="str">
        <f t="shared" si="21"/>
        <v>Yes</v>
      </c>
      <c r="R82" s="52" t="str">
        <f t="shared" si="22"/>
        <v>No</v>
      </c>
      <c r="S82" s="52" t="str">
        <f t="shared" si="23"/>
        <v>No</v>
      </c>
    </row>
    <row r="83" spans="1:19" ht="18" customHeight="1">
      <c r="A83" s="318" t="s">
        <v>156</v>
      </c>
      <c r="B83" s="41" t="str">
        <f>'2. Process scope &amp; goals'!C30</f>
        <v>Yes</v>
      </c>
      <c r="C83" s="42">
        <f>IF(O83="Select…. ","N/A",O83)</f>
        <v>2</v>
      </c>
      <c r="D83" s="33" t="str">
        <f>'3. Process Assessment'!C255</f>
        <v>PR14.1</v>
      </c>
      <c r="E83" s="3" t="str">
        <f>IF(B83="No","Not in scope",IF(N83="Select…. ","Not answered",IF(N83&gt;=0,"Passed",Not met)))</f>
        <v>Passed</v>
      </c>
      <c r="F83" s="3" t="str">
        <f t="shared" si="17"/>
        <v>Passed</v>
      </c>
      <c r="G83" s="3" t="str">
        <f t="shared" si="18"/>
        <v>Passed</v>
      </c>
      <c r="H83" s="3" t="str">
        <f t="shared" si="19"/>
        <v>Not met</v>
      </c>
      <c r="I83" s="19">
        <f t="shared" si="24"/>
        <v>0</v>
      </c>
      <c r="J83" s="21"/>
      <c r="K83" s="21"/>
      <c r="L83" s="21"/>
      <c r="N83" s="1">
        <f>'3. Process Assessment'!H255</f>
        <v>2</v>
      </c>
      <c r="O83" s="56">
        <f>'2. Process scope &amp; goals'!D30</f>
        <v>2</v>
      </c>
      <c r="P83" s="52" t="str">
        <f t="shared" si="20"/>
        <v>Yes</v>
      </c>
      <c r="Q83" s="52" t="str">
        <f t="shared" si="21"/>
        <v>Yes</v>
      </c>
      <c r="R83" s="52" t="str">
        <f t="shared" si="22"/>
        <v>Yes</v>
      </c>
      <c r="S83" s="52" t="str">
        <f t="shared" si="23"/>
        <v>No</v>
      </c>
    </row>
    <row r="84" spans="1:19" ht="18" customHeight="1">
      <c r="A84" s="319"/>
      <c r="B84" s="24" t="str">
        <f>B83</f>
        <v>Yes</v>
      </c>
      <c r="C84" s="40">
        <f>C83</f>
        <v>2</v>
      </c>
      <c r="D84" s="33" t="e">
        <f>'3. Process Assessment'!#REF!</f>
        <v>#REF!</v>
      </c>
      <c r="E84" s="3" t="e">
        <f>IF(B84="No","Not in scope",IF(N84="Select…. ","Not answered",IF(N84&gt;=0,"Passed",Not met)))</f>
        <v>#REF!</v>
      </c>
      <c r="F84" s="3" t="e">
        <f t="shared" si="17"/>
        <v>#REF!</v>
      </c>
      <c r="G84" s="3" t="e">
        <f t="shared" si="18"/>
        <v>#REF!</v>
      </c>
      <c r="H84" s="3" t="e">
        <f t="shared" si="19"/>
        <v>#REF!</v>
      </c>
      <c r="I84" s="19" t="e">
        <f t="shared" si="24"/>
        <v>#REF!</v>
      </c>
      <c r="J84" s="21"/>
      <c r="K84" s="21"/>
      <c r="L84" s="21"/>
      <c r="N84" s="1" t="e">
        <f>'3. Process Assessment'!#REF!</f>
        <v>#REF!</v>
      </c>
      <c r="O84" s="55">
        <f>O83</f>
        <v>2</v>
      </c>
      <c r="P84" s="52" t="str">
        <f t="shared" si="20"/>
        <v>Yes</v>
      </c>
      <c r="Q84" s="52" t="str">
        <f t="shared" si="21"/>
        <v>Yes</v>
      </c>
      <c r="R84" s="52" t="str">
        <f t="shared" si="22"/>
        <v>Yes</v>
      </c>
      <c r="S84" s="52" t="str">
        <f t="shared" si="23"/>
        <v>No</v>
      </c>
    </row>
    <row r="85" spans="1:19" ht="18" customHeight="1">
      <c r="A85" s="320"/>
      <c r="B85" s="36" t="str">
        <f>B83</f>
        <v>Yes</v>
      </c>
      <c r="C85" s="37">
        <f>C83</f>
        <v>2</v>
      </c>
      <c r="D85" s="33" t="str">
        <f>'3. Process Assessment'!C258</f>
        <v>PR14.2</v>
      </c>
      <c r="E85" s="3" t="str">
        <f>IF(B85="No","Not in scope",IF(N85="Select…. ","Not answered",IF(N85&gt;=0,"Passed",Not met)))</f>
        <v>Passed</v>
      </c>
      <c r="F85" s="3" t="str">
        <f t="shared" si="17"/>
        <v>Passed</v>
      </c>
      <c r="G85" s="3" t="str">
        <f t="shared" si="18"/>
        <v>Passed</v>
      </c>
      <c r="H85" s="3" t="str">
        <f t="shared" si="19"/>
        <v>Not met</v>
      </c>
      <c r="I85" s="19">
        <f t="shared" si="24"/>
        <v>0</v>
      </c>
      <c r="J85" s="21"/>
      <c r="K85" s="21"/>
      <c r="L85" s="21"/>
      <c r="N85" s="1">
        <f>'3. Process Assessment'!H258</f>
        <v>2</v>
      </c>
      <c r="O85" s="53">
        <f>O83</f>
        <v>2</v>
      </c>
      <c r="P85" s="52" t="str">
        <f t="shared" si="20"/>
        <v>Yes</v>
      </c>
      <c r="Q85" s="52" t="str">
        <f t="shared" si="21"/>
        <v>Yes</v>
      </c>
      <c r="R85" s="52" t="str">
        <f t="shared" si="22"/>
        <v>Yes</v>
      </c>
      <c r="S85" s="52" t="str">
        <f t="shared" si="23"/>
        <v>No</v>
      </c>
    </row>
    <row r="86" spans="1:19">
      <c r="A86" s="17"/>
      <c r="B86" s="18"/>
      <c r="C86" s="18"/>
      <c r="D86" s="19"/>
      <c r="E86" s="20"/>
      <c r="F86" s="20"/>
      <c r="G86" s="20"/>
      <c r="H86" s="20"/>
      <c r="I86" s="21"/>
      <c r="J86" s="21"/>
      <c r="K86" s="21"/>
      <c r="L86" s="21"/>
      <c r="O86" s="57"/>
      <c r="P86" s="57"/>
      <c r="Q86" s="57"/>
      <c r="R86" s="57"/>
      <c r="S86" s="57"/>
    </row>
    <row r="87" spans="1:19">
      <c r="A87" s="17"/>
      <c r="B87" s="18"/>
      <c r="C87" s="18"/>
      <c r="D87" s="19"/>
      <c r="E87" s="20"/>
      <c r="F87" s="20"/>
      <c r="G87" s="20"/>
      <c r="H87" s="20"/>
      <c r="I87" s="21"/>
      <c r="J87" s="21"/>
      <c r="K87" s="21"/>
      <c r="L87" s="21"/>
      <c r="O87" s="57"/>
      <c r="P87" s="57"/>
      <c r="Q87" s="57"/>
      <c r="R87" s="57"/>
      <c r="S87" s="57"/>
    </row>
    <row r="88" spans="1:19">
      <c r="L88" s="5"/>
      <c r="O88" s="57"/>
      <c r="P88" s="57"/>
      <c r="Q88" s="57"/>
      <c r="R88" s="57"/>
      <c r="S88" s="57"/>
    </row>
    <row r="89" spans="1:19">
      <c r="L89" s="5"/>
      <c r="O89" s="57"/>
      <c r="P89" s="57"/>
      <c r="Q89" s="57"/>
      <c r="R89" s="57"/>
      <c r="S89" s="57"/>
    </row>
    <row r="90" spans="1:19">
      <c r="O90" s="57"/>
      <c r="P90" s="57"/>
      <c r="Q90" s="57"/>
      <c r="R90" s="57"/>
      <c r="S90" s="57"/>
    </row>
    <row r="91" spans="1:19">
      <c r="O91" s="57"/>
      <c r="P91" s="57"/>
      <c r="Q91" s="57"/>
      <c r="R91" s="57"/>
      <c r="S91" s="57"/>
    </row>
    <row r="92" spans="1:19">
      <c r="O92" s="57"/>
      <c r="P92" s="57"/>
      <c r="Q92" s="57"/>
      <c r="R92" s="57"/>
      <c r="S92" s="57"/>
    </row>
    <row r="93" spans="1:19">
      <c r="O93" s="57"/>
      <c r="P93" s="57"/>
      <c r="Q93" s="57"/>
      <c r="R93" s="57"/>
      <c r="S93" s="57"/>
    </row>
    <row r="94" spans="1:19">
      <c r="O94" s="57"/>
      <c r="P94" s="57"/>
      <c r="Q94" s="57"/>
      <c r="R94" s="57"/>
      <c r="S94" s="57"/>
    </row>
  </sheetData>
  <customSheetViews>
    <customSheetView guid="{C2311F05-77FD-D34D-86A4-7FBBF36A3466}" hiddenColumns="1" topLeftCell="A14">
      <pageSetup paperSize="9" orientation="portrait" horizontalDpi="4294967292" verticalDpi="4294967292"/>
    </customSheetView>
    <customSheetView guid="{17F35089-4405-0B4C-944B-16B149D42C47}" hiddenColumns="1" topLeftCell="A14">
      <pageSetup paperSize="9" orientation="portrait" horizontalDpi="4294967292" verticalDpi="4294967292"/>
    </customSheetView>
  </customSheetViews>
  <mergeCells count="22">
    <mergeCell ref="B4:C4"/>
    <mergeCell ref="E4:H4"/>
    <mergeCell ref="C1:G1"/>
    <mergeCell ref="C2:G2"/>
    <mergeCell ref="A42:A47"/>
    <mergeCell ref="A6:A7"/>
    <mergeCell ref="A8:A9"/>
    <mergeCell ref="A11:A13"/>
    <mergeCell ref="A16:A17"/>
    <mergeCell ref="A18:A21"/>
    <mergeCell ref="A22:A28"/>
    <mergeCell ref="A29:A31"/>
    <mergeCell ref="A32:A34"/>
    <mergeCell ref="A35:A37"/>
    <mergeCell ref="A38:A41"/>
    <mergeCell ref="A83:A85"/>
    <mergeCell ref="A48:A51"/>
    <mergeCell ref="A52:A59"/>
    <mergeCell ref="A60:A63"/>
    <mergeCell ref="A64:A69"/>
    <mergeCell ref="A70:A76"/>
    <mergeCell ref="A77:A82"/>
  </mergeCells>
  <conditionalFormatting sqref="A6:A7">
    <cfRule type="expression" dxfId="6" priority="2">
      <formula>$B6="No"</formula>
    </cfRule>
  </conditionalFormatting>
  <conditionalFormatting sqref="E6:H85">
    <cfRule type="expression" dxfId="5" priority="52">
      <formula>AND(E6="Passed",P6="No")</formula>
    </cfRule>
    <cfRule type="expression" dxfId="4" priority="53">
      <formula>AND(E6="Not met",P6="No")</formula>
    </cfRule>
  </conditionalFormatting>
  <conditionalFormatting sqref="E6:H85">
    <cfRule type="expression" dxfId="3" priority="54">
      <formula>E6="Not in scope"</formula>
    </cfRule>
    <cfRule type="expression" dxfId="2" priority="55">
      <formula>AND(E6="Not answered",$B6="Yes")</formula>
    </cfRule>
    <cfRule type="expression" dxfId="1" priority="56">
      <formula>AND(E6="Passed",P6="Yes")</formula>
    </cfRule>
    <cfRule type="expression" dxfId="0" priority="57">
      <formula>AND(E6="Not met",P6="Yes")</formula>
    </cfRule>
  </conditionalFormatting>
  <pageMargins left="0.75" right="0.75" top="1" bottom="1" header="0.5" footer="0.5"/>
  <pageSetup paperSize="9" orientation="portrait" horizontalDpi="4294967292" verticalDpi="4294967292"/>
  <ignoredErrors>
    <ignoredError sqref="B8 C7 C9 C17 B18 C48" formula="1"/>
  </ignoredErrors>
  <drawing r:id="rId1"/>
  <extLst>
    <ext xmlns:x14="http://schemas.microsoft.com/office/spreadsheetml/2009/9/main" uri="{78C0D931-6437-407d-A8EE-F0AAD7539E65}">
      <x14:conditionalFormattings>
        <x14:conditionalFormatting xmlns:xm="http://schemas.microsoft.com/office/excel/2006/main">
          <x14:cfRule type="iconSet" priority="1" id="{6BE1BC7F-159C-D24D-88CF-C4A34B341C97}">
            <x14:iconSet iconSet="3Symbols2" showValue="0" custom="1">
              <x14:cfvo type="percent">
                <xm:f>0</xm:f>
              </x14:cfvo>
              <x14:cfvo type="num">
                <xm:f>-5</xm:f>
              </x14:cfvo>
              <x14:cfvo type="num">
                <xm:f>0</xm:f>
              </x14:cfvo>
              <x14:cfIcon iconSet="NoIcons" iconId="0"/>
              <x14:cfIcon iconSet="3Symbols2" iconId="0"/>
              <x14:cfIcon iconSet="3Symbols2" iconId="2"/>
            </x14:iconSet>
          </x14:cfRule>
          <xm:sqref>I6:I85</xm:sqref>
        </x14:conditionalFormatting>
      </x14:conditionalFormatting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F25" sqref="F25:F26"/>
    </sheetView>
  </sheetViews>
  <sheetFormatPr baseColWidth="10" defaultColWidth="11" defaultRowHeight="15" x14ac:dyDescent="0"/>
  <cols>
    <col min="2" max="2" width="26.33203125" customWidth="1"/>
  </cols>
  <sheetData>
    <row r="1" spans="1:2">
      <c r="A1" t="s">
        <v>17</v>
      </c>
      <c r="B1" t="s">
        <v>94</v>
      </c>
    </row>
    <row r="2" spans="1:2">
      <c r="B2">
        <v>0</v>
      </c>
    </row>
    <row r="3" spans="1:2">
      <c r="B3">
        <v>1</v>
      </c>
    </row>
    <row r="4" spans="1:2">
      <c r="B4">
        <v>2</v>
      </c>
    </row>
    <row r="5" spans="1:2">
      <c r="B5">
        <v>3</v>
      </c>
    </row>
    <row r="7" spans="1:2">
      <c r="B7" t="s">
        <v>234</v>
      </c>
    </row>
    <row r="8" spans="1:2">
      <c r="B8" t="s">
        <v>235</v>
      </c>
    </row>
  </sheetData>
  <customSheetViews>
    <customSheetView guid="{C2311F05-77FD-D34D-86A4-7FBBF36A3466}" state="hidden">
      <selection activeCell="B1" sqref="B1"/>
      <pageSetup paperSize="9" orientation="portrait" horizontalDpi="4294967292" verticalDpi="4294967292"/>
    </customSheetView>
    <customSheetView guid="{17F35089-4405-0B4C-944B-16B149D42C47}" state="hidden">
      <selection activeCell="B1" sqref="B1"/>
      <pageSetup paperSize="9" orientation="portrait" horizontalDpi="4294967292" verticalDpi="4294967292"/>
    </customSheetView>
  </customSheetView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1. Introduction</vt:lpstr>
      <vt:lpstr>2. Process scope &amp; goals</vt:lpstr>
      <vt:lpstr>3. Process Assessment</vt:lpstr>
      <vt:lpstr>4. Process capability results</vt:lpstr>
      <vt:lpstr>ResultsProcessing</vt:lpstr>
      <vt:lpstr>OLD results</vt:lpstr>
      <vt:lpstr>Sources</vt:lpstr>
    </vt:vector>
  </TitlesOfParts>
  <Company>Emergence Tech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Owen Appleton</dc:creator>
  <cp:lastModifiedBy>Sy Holsinger</cp:lastModifiedBy>
  <cp:lastPrinted>2014-06-13T09:32:01Z</cp:lastPrinted>
  <dcterms:created xsi:type="dcterms:W3CDTF">2013-02-14T12:30:41Z</dcterms:created>
  <dcterms:modified xsi:type="dcterms:W3CDTF">2015-10-18T00:18:49Z</dcterms:modified>
</cp:coreProperties>
</file>