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filterPrivacy="1" autoCompressPictures="0"/>
  <bookViews>
    <workbookView xWindow="0" yWindow="0" windowWidth="25600" windowHeight="14000"/>
  </bookViews>
  <sheets>
    <sheet name="Graphs 1" sheetId="1" r:id="rId1"/>
    <sheet name="Graphs 2" sheetId="2" r:id="rId2"/>
  </sheets>
  <externalReferences>
    <externalReference r:id="rId3"/>
  </externalReferenc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B41" i="2"/>
  <c r="B43" i="2"/>
  <c r="B45" i="2"/>
  <c r="A45" i="2"/>
  <c r="P41" i="2"/>
  <c r="O24" i="2"/>
  <c r="O25" i="2"/>
  <c r="N25" i="2"/>
  <c r="M24" i="2"/>
  <c r="M25" i="2"/>
  <c r="L24" i="2"/>
  <c r="L25" i="2"/>
  <c r="K24" i="2"/>
  <c r="K25" i="2"/>
  <c r="J24" i="2"/>
  <c r="J25" i="2"/>
  <c r="I24" i="2"/>
  <c r="I25" i="2"/>
  <c r="E25" i="2"/>
</calcChain>
</file>

<file path=xl/sharedStrings.xml><?xml version="1.0" encoding="utf-8"?>
<sst xmlns="http://schemas.openxmlformats.org/spreadsheetml/2006/main" count="207" uniqueCount="119">
  <si>
    <t>Israel</t>
  </si>
  <si>
    <t>Belgium</t>
  </si>
  <si>
    <t>CERN</t>
  </si>
  <si>
    <t>Croatia</t>
  </si>
  <si>
    <t>Czech</t>
  </si>
  <si>
    <t>Finland</t>
  </si>
  <si>
    <t>France</t>
  </si>
  <si>
    <t>Germany</t>
  </si>
  <si>
    <t>Italy</t>
  </si>
  <si>
    <t>Ireland</t>
  </si>
  <si>
    <t>Latvia</t>
  </si>
  <si>
    <t>Moldova</t>
  </si>
  <si>
    <t>Montenegro</t>
  </si>
  <si>
    <t>Netherlands</t>
  </si>
  <si>
    <t>Poland</t>
  </si>
  <si>
    <t>Serbia</t>
  </si>
  <si>
    <t>Slovakia</t>
  </si>
  <si>
    <t>Slovenia</t>
  </si>
  <si>
    <t>Switzerland</t>
  </si>
  <si>
    <t>UK</t>
  </si>
  <si>
    <t xml:space="preserve">2. Legal Entity </t>
  </si>
  <si>
    <t xml:space="preserve">No </t>
  </si>
  <si>
    <t>Other</t>
  </si>
  <si>
    <t>The NGI/EIRO itself is a legal entity and is a member of EGI.eu</t>
  </si>
  <si>
    <t>The NGI is not a legal entity; a member is delegated on its behalf and is part of EGI.eu</t>
  </si>
  <si>
    <t xml:space="preserve">4. Funding </t>
  </si>
  <si>
    <t>European Public Funding</t>
  </si>
  <si>
    <t>National Public Funding</t>
  </si>
  <si>
    <t>Private investment</t>
  </si>
  <si>
    <t>Membership Fees</t>
  </si>
  <si>
    <t>4. Guaranteed funding</t>
  </si>
  <si>
    <t xml:space="preserve">1 year </t>
  </si>
  <si>
    <t>2 years</t>
  </si>
  <si>
    <t xml:space="preserve">3 years </t>
  </si>
  <si>
    <t xml:space="preserve">4 years </t>
  </si>
  <si>
    <t xml:space="preserve">5 years </t>
  </si>
  <si>
    <t xml:space="preserve">5. Goverment Relations </t>
  </si>
  <si>
    <t>Hierarchical</t>
  </si>
  <si>
    <t>Direct/Formal</t>
  </si>
  <si>
    <t>Informal/Indirect</t>
  </si>
  <si>
    <t xml:space="preserve">Non existent </t>
  </si>
  <si>
    <t xml:space="preserve">5. Satisfaction with Government </t>
  </si>
  <si>
    <t xml:space="preserve">Satisfactory </t>
  </si>
  <si>
    <t xml:space="preserve">Non-satisfactory </t>
  </si>
  <si>
    <t xml:space="preserve">6. EGI Policy Groups </t>
  </si>
  <si>
    <t xml:space="preserve">Aware </t>
  </si>
  <si>
    <t>Somewhat aware</t>
  </si>
  <si>
    <t>Not aware</t>
  </si>
  <si>
    <t xml:space="preserve">6. Restrictions </t>
  </si>
  <si>
    <t xml:space="preserve">Yes </t>
  </si>
  <si>
    <t>Indefinitely</t>
  </si>
  <si>
    <t>Uncertain</t>
  </si>
  <si>
    <t>Votes</t>
  </si>
  <si>
    <r>
      <t>NGI Status</t>
    </r>
    <r>
      <rPr>
        <sz val="14"/>
        <color theme="1"/>
        <rFont val="Calibri"/>
        <scheme val="minor"/>
      </rPr>
      <t xml:space="preserve"> (Legal Entity / Representation</t>
    </r>
  </si>
  <si>
    <t>Partners</t>
  </si>
  <si>
    <t>Operational Budget</t>
  </si>
  <si>
    <t>Funding Length</t>
  </si>
  <si>
    <t>Tax Exemption</t>
  </si>
  <si>
    <t>Gov't Relations</t>
  </si>
  <si>
    <t>EGI Policy Groups</t>
  </si>
  <si>
    <t>Technology</t>
  </si>
  <si>
    <t>Operations</t>
  </si>
  <si>
    <t>User/Comm</t>
  </si>
  <si>
    <t>Security</t>
  </si>
  <si>
    <t>Software</t>
  </si>
  <si>
    <t>multiples</t>
  </si>
  <si>
    <t>None</t>
  </si>
  <si>
    <t>--</t>
  </si>
  <si>
    <t>No</t>
  </si>
  <si>
    <t>Yes</t>
  </si>
  <si>
    <t>1-5</t>
  </si>
  <si>
    <t>200k/yr</t>
  </si>
  <si>
    <t>6-10</t>
  </si>
  <si>
    <t>Czech Republic</t>
  </si>
  <si>
    <t>2M/yr</t>
  </si>
  <si>
    <t>Int'l Relations</t>
  </si>
  <si>
    <t>11-20</t>
  </si>
  <si>
    <t>3M/yr</t>
  </si>
  <si>
    <t>20+</t>
  </si>
  <si>
    <t>1M/yr</t>
  </si>
  <si>
    <t>ireland</t>
  </si>
  <si>
    <t>600k/yr</t>
  </si>
  <si>
    <t>Isreal</t>
  </si>
  <si>
    <t>5M/yr</t>
  </si>
  <si>
    <t>Indiv. Contact Points</t>
  </si>
  <si>
    <t>italy</t>
  </si>
  <si>
    <t>300k/yr</t>
  </si>
  <si>
    <t>1 person</t>
  </si>
  <si>
    <t>19k/yr</t>
  </si>
  <si>
    <t>30k/yr</t>
  </si>
  <si>
    <t>Depends</t>
  </si>
  <si>
    <t>6M/yr</t>
  </si>
  <si>
    <t>Coord/Dissem</t>
  </si>
  <si>
    <t>20 pers</t>
  </si>
  <si>
    <t>Only EGI.eu policies</t>
  </si>
  <si>
    <t>400k/yr</t>
  </si>
  <si>
    <t>1.5M€/year</t>
  </si>
  <si>
    <t>Missing</t>
  </si>
  <si>
    <t>bulgaria</t>
  </si>
  <si>
    <t>cyprus</t>
  </si>
  <si>
    <t>&gt;500K</t>
  </si>
  <si>
    <t>denmark</t>
  </si>
  <si>
    <t>500K-1M</t>
  </si>
  <si>
    <t>estonia</t>
  </si>
  <si>
    <t>2M-3M</t>
  </si>
  <si>
    <t>greece</t>
  </si>
  <si>
    <t>4M-5M</t>
  </si>
  <si>
    <t>hungary</t>
  </si>
  <si>
    <t>&lt;6M</t>
  </si>
  <si>
    <t>luxembourg</t>
  </si>
  <si>
    <t>macedonia</t>
  </si>
  <si>
    <t>norway</t>
  </si>
  <si>
    <t>portugal</t>
  </si>
  <si>
    <t>romania</t>
  </si>
  <si>
    <t>spain</t>
  </si>
  <si>
    <t>sweden</t>
  </si>
  <si>
    <t>turkey</t>
  </si>
  <si>
    <t>Total #</t>
  </si>
  <si>
    <t>Weighted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</si>
</sst>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3"/>
      <color theme="1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0" fontId="0" fillId="0" borderId="0" xfId="0" applyNumberFormat="1"/>
    <xf numFmtId="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quotePrefix="1" applyNumberFormat="1"/>
    <xf numFmtId="0" fontId="8" fillId="0" borderId="0" xfId="0" applyFont="1" applyBorder="1" applyAlignment="1">
      <alignment horizontal="center" vertical="center"/>
    </xf>
    <xf numFmtId="9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" fontId="0" fillId="0" borderId="0" xfId="0" applyNumberForma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  <xf numFmtId="9" fontId="0" fillId="0" borderId="0" xfId="0" applyNumberFormat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NGI/EIRO Representation in EGI.eu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498943486494568"/>
          <c:y val="0.24845287284634"/>
          <c:w val="0.561814811123293"/>
          <c:h val="0.694183363218212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50679856473637"/>
                  <c:y val="-0.05677672097918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4464367586963"/>
                  <c:y val="-0.02899625789350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179608292634307"/>
                  <c:y val="-0.01669018476650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1'!$F$6:$F$8</c:f>
              <c:strCache>
                <c:ptCount val="3"/>
                <c:pt idx="0">
                  <c:v>The NGI is not a legal entity; a member is delegated on its behalf and is part of EGI.eu</c:v>
                </c:pt>
                <c:pt idx="1">
                  <c:v>The NGI/EIRO itself is a legal entity and is a member of EGI.eu</c:v>
                </c:pt>
                <c:pt idx="2">
                  <c:v>Other</c:v>
                </c:pt>
              </c:strCache>
            </c:strRef>
          </c:cat>
          <c:val>
            <c:numRef>
              <c:f>'Graphs 1'!$G$6:$G$8</c:f>
              <c:numCache>
                <c:formatCode>General</c:formatCode>
                <c:ptCount val="3"/>
                <c:pt idx="0">
                  <c:v>12.0</c:v>
                </c:pt>
                <c:pt idx="1">
                  <c:v>7.0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Cooperation</a:t>
            </a:r>
            <a:r>
              <a:rPr lang="en-US" baseline="0"/>
              <a:t> with Government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46911636045494"/>
          <c:y val="0.236400189559638"/>
          <c:w val="0.702343175853018"/>
          <c:h val="0.73582203266258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24540682414698"/>
                  <c:y val="0.0488148877223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487272528433946"/>
                  <c:y val="-0.04794327792359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1'!$F$82:$F$83</c:f>
              <c:strCache>
                <c:ptCount val="2"/>
                <c:pt idx="0">
                  <c:v>Satisfactory </c:v>
                </c:pt>
                <c:pt idx="1">
                  <c:v>Non-satisfactory </c:v>
                </c:pt>
              </c:strCache>
            </c:strRef>
          </c:cat>
          <c:val>
            <c:numRef>
              <c:f>'Graphs 1'!$G$82:$G$83</c:f>
              <c:numCache>
                <c:formatCode>General</c:formatCode>
                <c:ptCount val="2"/>
                <c:pt idx="0">
                  <c:v>13.0</c:v>
                </c:pt>
                <c:pt idx="1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0058836395451"/>
          <c:y val="0.320449475065617"/>
          <c:w val="0.244941163604549"/>
          <c:h val="0.18595290172061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700"/>
            </a:pPr>
            <a:r>
              <a:rPr lang="en-US" sz="1700"/>
              <a:t>NGI Awareness</a:t>
            </a:r>
            <a:r>
              <a:rPr lang="en-US" sz="1700" baseline="0"/>
              <a:t> of EGI Policy Groups</a:t>
            </a:r>
            <a:endParaRPr lang="en-US" sz="1700"/>
          </a:p>
        </c:rich>
      </c:tx>
      <c:layout>
        <c:manualLayout>
          <c:xMode val="edge"/>
          <c:yMode val="edge"/>
          <c:x val="0.126881233595801"/>
          <c:y val="0.045249343832021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88523622047244"/>
          <c:y val="0.26043196890465"/>
          <c:w val="0.662268372703412"/>
          <c:h val="0.72905147273257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94974300087489"/>
                  <c:y val="-0.1219940215806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272326115485564"/>
                  <c:y val="0.0812273986585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0323786089238845"/>
                  <c:y val="0.004835958005249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1'!$F$103:$F$105</c:f>
              <c:strCache>
                <c:ptCount val="3"/>
                <c:pt idx="0">
                  <c:v>Aware </c:v>
                </c:pt>
                <c:pt idx="1">
                  <c:v>Somewhat aware</c:v>
                </c:pt>
                <c:pt idx="2">
                  <c:v>Not aware</c:v>
                </c:pt>
              </c:strCache>
            </c:strRef>
          </c:cat>
          <c:val>
            <c:numRef>
              <c:f>'Graphs 1'!$G$103:$G$105</c:f>
              <c:numCache>
                <c:formatCode>General</c:formatCode>
                <c:ptCount val="3"/>
                <c:pt idx="0">
                  <c:v>9.0</c:v>
                </c:pt>
                <c:pt idx="1">
                  <c:v>10.0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386198600175"/>
          <c:y val="0.398466470317164"/>
          <c:w val="0.249471347331584"/>
          <c:h val="0.27892935258092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vs.</a:t>
            </a:r>
            <a:r>
              <a:rPr lang="en-US" baseline="0"/>
              <a:t> EGI Policies - Additional Restrictions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83670166229221"/>
          <c:y val="0.316261300670749"/>
          <c:w val="0.814918853893263"/>
          <c:h val="0.627662583843686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1'!$F$123:$F$124</c:f>
              <c:strCache>
                <c:ptCount val="2"/>
                <c:pt idx="0">
                  <c:v>Yes </c:v>
                </c:pt>
                <c:pt idx="1">
                  <c:v>No </c:v>
                </c:pt>
              </c:strCache>
            </c:strRef>
          </c:cat>
          <c:val>
            <c:numRef>
              <c:f>'Graphs 1'!$G$123:$G$124</c:f>
              <c:numCache>
                <c:formatCode>General</c:formatCode>
                <c:ptCount val="2"/>
                <c:pt idx="0">
                  <c:v>3.0</c:v>
                </c:pt>
                <c:pt idx="1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08319553805774"/>
          <c:y val="0.430634660250802"/>
          <c:w val="0.127791557305337"/>
          <c:h val="0.23224919801691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NGI/EIRO Representation in EGI.eu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23235376827896"/>
          <c:y val="0.231770559930009"/>
          <c:w val="0.578155406355456"/>
          <c:h val="0.71516258384368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76186375140607"/>
                  <c:y val="0.09603346456692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129826349831271"/>
                  <c:y val="-0.03851706036745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154703318335208"/>
                  <c:y val="0.005363079615048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1'!$F$6:$F$8</c:f>
              <c:strCache>
                <c:ptCount val="3"/>
                <c:pt idx="0">
                  <c:v>The NGI is not a legal entity; a member is delegated on its behalf and is part of EGI.eu</c:v>
                </c:pt>
                <c:pt idx="1">
                  <c:v>The NGI/EIRO itself is a legal entity and is a member of EGI.eu</c:v>
                </c:pt>
                <c:pt idx="2">
                  <c:v>Other</c:v>
                </c:pt>
              </c:strCache>
            </c:strRef>
          </c:cat>
          <c:val>
            <c:numRef>
              <c:f>'Graphs 1'!$G$6:$G$8</c:f>
              <c:numCache>
                <c:formatCode>General</c:formatCode>
                <c:ptCount val="3"/>
                <c:pt idx="0">
                  <c:v>12.0</c:v>
                </c:pt>
                <c:pt idx="1">
                  <c:v>7.0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Guaranteed</a:t>
            </a:r>
            <a:r>
              <a:rPr lang="en-US" baseline="0"/>
              <a:t> Funding Period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'Graphs 1'!$F$45:$F$51</c:f>
              <c:strCache>
                <c:ptCount val="7"/>
                <c:pt idx="0">
                  <c:v>Uncertain</c:v>
                </c:pt>
                <c:pt idx="1">
                  <c:v>1 year </c:v>
                </c:pt>
                <c:pt idx="2">
                  <c:v>2 years</c:v>
                </c:pt>
                <c:pt idx="3">
                  <c:v>3 years </c:v>
                </c:pt>
                <c:pt idx="4">
                  <c:v>4 years </c:v>
                </c:pt>
                <c:pt idx="5">
                  <c:v>5 years </c:v>
                </c:pt>
                <c:pt idx="6">
                  <c:v>Indefinitely</c:v>
                </c:pt>
              </c:strCache>
            </c:strRef>
          </c:cat>
          <c:val>
            <c:numRef>
              <c:f>'Graphs 1'!$G$45:$G$51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5.0</c:v>
                </c:pt>
                <c:pt idx="3">
                  <c:v>4.0</c:v>
                </c:pt>
                <c:pt idx="4">
                  <c:v>4.0</c:v>
                </c:pt>
                <c:pt idx="5">
                  <c:v>1.0</c:v>
                </c:pt>
                <c:pt idx="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56164920"/>
        <c:axId val="555880760"/>
        <c:axId val="0"/>
      </c:bar3DChart>
      <c:catAx>
        <c:axId val="556164920"/>
        <c:scaling>
          <c:orientation val="minMax"/>
        </c:scaling>
        <c:delete val="0"/>
        <c:axPos val="l"/>
        <c:majorTickMark val="none"/>
        <c:minorTickMark val="none"/>
        <c:tickLblPos val="nextTo"/>
        <c:crossAx val="555880760"/>
        <c:crosses val="autoZero"/>
        <c:auto val="1"/>
        <c:lblAlgn val="ctr"/>
        <c:lblOffset val="100"/>
        <c:noMultiLvlLbl val="0"/>
      </c:catAx>
      <c:valAx>
        <c:axId val="555880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556164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Funding</a:t>
            </a:r>
            <a:r>
              <a:rPr lang="en-US" baseline="0"/>
              <a:t> Sources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'Graphs 1'!$F$27:$F$31</c:f>
              <c:strCache>
                <c:ptCount val="5"/>
                <c:pt idx="0">
                  <c:v>Private investment</c:v>
                </c:pt>
                <c:pt idx="1">
                  <c:v>Other</c:v>
                </c:pt>
                <c:pt idx="2">
                  <c:v>Membership Fees</c:v>
                </c:pt>
                <c:pt idx="3">
                  <c:v>European Public Funding</c:v>
                </c:pt>
                <c:pt idx="4">
                  <c:v>National Public Funding</c:v>
                </c:pt>
              </c:strCache>
            </c:strRef>
          </c:cat>
          <c:val>
            <c:numRef>
              <c:f>'Graphs 1'!$G$27:$G$31</c:f>
              <c:numCache>
                <c:formatCode>0%</c:formatCode>
                <c:ptCount val="5"/>
                <c:pt idx="0">
                  <c:v>0.0</c:v>
                </c:pt>
                <c:pt idx="1">
                  <c:v>0.2</c:v>
                </c:pt>
                <c:pt idx="2">
                  <c:v>0.2</c:v>
                </c:pt>
                <c:pt idx="3">
                  <c:v>0.75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56010552"/>
        <c:axId val="555987624"/>
        <c:axId val="0"/>
      </c:bar3DChart>
      <c:catAx>
        <c:axId val="556010552"/>
        <c:scaling>
          <c:orientation val="minMax"/>
        </c:scaling>
        <c:delete val="0"/>
        <c:axPos val="l"/>
        <c:majorTickMark val="none"/>
        <c:minorTickMark val="none"/>
        <c:tickLblPos val="nextTo"/>
        <c:crossAx val="555987624"/>
        <c:crosses val="autoZero"/>
        <c:auto val="1"/>
        <c:lblAlgn val="ctr"/>
        <c:lblOffset val="100"/>
        <c:noMultiLvlLbl val="0"/>
      </c:catAx>
      <c:valAx>
        <c:axId val="55598762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556010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- #</a:t>
            </a:r>
            <a:r>
              <a:rPr lang="en-US" baseline="0"/>
              <a:t> of </a:t>
            </a:r>
            <a:r>
              <a:rPr lang="en-US"/>
              <a:t>Partners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898748906386702"/>
          <c:y val="0.264177967337416"/>
          <c:w val="0.758251749781277"/>
          <c:h val="0.696644065325168"/>
        </c:manualLayout>
      </c:layout>
      <c:pie3DChart>
        <c:varyColors val="1"/>
        <c:ser>
          <c:idx val="0"/>
          <c:order val="0"/>
          <c:tx>
            <c:v>NGI Partners</c:v>
          </c:tx>
          <c:explosion val="25"/>
          <c:dLbls>
            <c:dLbl>
              <c:idx val="0"/>
              <c:layout>
                <c:manualLayout>
                  <c:x val="-0.0426988188976378"/>
                  <c:y val="-0.05354184893554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023790463692038"/>
                  <c:y val="-0.01939960629921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123478783902012"/>
                  <c:y val="-0.0381751239428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264858923884514"/>
                  <c:y val="-0.01515456401283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[1]Sheet1!$V$4:$V$7</c:f>
              <c:strCache>
                <c:ptCount val="4"/>
                <c:pt idx="0">
                  <c:v>1-5</c:v>
                </c:pt>
                <c:pt idx="1">
                  <c:v>6-10</c:v>
                </c:pt>
                <c:pt idx="2">
                  <c:v>11-20</c:v>
                </c:pt>
                <c:pt idx="3">
                  <c:v>20+</c:v>
                </c:pt>
              </c:strCache>
            </c:strRef>
          </c:cat>
          <c:val>
            <c:numRef>
              <c:f>[1]Sheet1!$W$4:$W$7</c:f>
              <c:numCache>
                <c:formatCode>General</c:formatCode>
                <c:ptCount val="4"/>
                <c:pt idx="0">
                  <c:v>7.0</c:v>
                </c:pt>
                <c:pt idx="1">
                  <c:v>8.0</c:v>
                </c:pt>
                <c:pt idx="2">
                  <c:v>4.0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Operational</a:t>
            </a:r>
            <a:r>
              <a:rPr lang="en-US" baseline="0"/>
              <a:t> Budget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791552930883639"/>
          <c:y val="0.227140930300379"/>
          <c:w val="0.730398950131233"/>
          <c:h val="0.701273694954797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521599956255468"/>
                  <c:y val="-0.06000437445319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365554461942257"/>
                  <c:y val="-0.001233595800524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0895898950131233"/>
                  <c:y val="-0.05693934091571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227256124234471"/>
                  <c:y val="-0.01428295421405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0422248468941383"/>
                  <c:y val="-0.000924832312627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[1]Sheet1!$W$28:$W$32</c:f>
              <c:strCache>
                <c:ptCount val="5"/>
                <c:pt idx="0">
                  <c:v>&gt;500K</c:v>
                </c:pt>
                <c:pt idx="1">
                  <c:v>500K-1M</c:v>
                </c:pt>
                <c:pt idx="2">
                  <c:v>2M-3M</c:v>
                </c:pt>
                <c:pt idx="3">
                  <c:v>4M-5M</c:v>
                </c:pt>
                <c:pt idx="4">
                  <c:v>&lt;6M</c:v>
                </c:pt>
              </c:strCache>
            </c:strRef>
          </c:cat>
          <c:val>
            <c:numRef>
              <c:f>[1]Sheet1!$X$28:$X$32</c:f>
              <c:numCache>
                <c:formatCode>General</c:formatCode>
                <c:ptCount val="5"/>
                <c:pt idx="0">
                  <c:v>7.0</c:v>
                </c:pt>
                <c:pt idx="1">
                  <c:v>4.0</c:v>
                </c:pt>
                <c:pt idx="2">
                  <c:v>3.0</c:v>
                </c:pt>
                <c:pt idx="3">
                  <c:v>2.0</c:v>
                </c:pt>
                <c:pt idx="4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</a:t>
            </a:r>
            <a:r>
              <a:rPr lang="en-US" baseline="0"/>
              <a:t> Policy Groups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853788276465442"/>
          <c:y val="0.264177967337416"/>
          <c:w val="0.664748250218723"/>
          <c:h val="0.6688662875473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227094269466317"/>
                  <c:y val="-0.02023804316127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29928915135608"/>
                  <c:y val="0.00074256342957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0903379265091863"/>
                  <c:y val="-0.0112740594925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228369422572178"/>
                  <c:y val="-0.02368037328667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0265975503062117"/>
                  <c:y val="0.004428404782735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[1]Sheet1!$AF$4:$AF$8</c:f>
              <c:strCache>
                <c:ptCount val="5"/>
                <c:pt idx="0">
                  <c:v>User/Comm</c:v>
                </c:pt>
                <c:pt idx="1">
                  <c:v>Operations</c:v>
                </c:pt>
                <c:pt idx="2">
                  <c:v>Security</c:v>
                </c:pt>
                <c:pt idx="3">
                  <c:v>Technology</c:v>
                </c:pt>
                <c:pt idx="4">
                  <c:v>Software</c:v>
                </c:pt>
              </c:strCache>
            </c:strRef>
          </c:cat>
          <c:val>
            <c:numRef>
              <c:f>[1]Sheet1!$AG$4:$AG$8</c:f>
              <c:numCache>
                <c:formatCode>0%</c:formatCode>
                <c:ptCount val="5"/>
                <c:pt idx="0">
                  <c:v>0.7</c:v>
                </c:pt>
                <c:pt idx="1">
                  <c:v>0.65</c:v>
                </c:pt>
                <c:pt idx="2">
                  <c:v>0.55</c:v>
                </c:pt>
                <c:pt idx="3">
                  <c:v>0.45</c:v>
                </c:pt>
                <c:pt idx="4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NGI Tax</a:t>
            </a:r>
            <a:r>
              <a:rPr lang="en-US" baseline="0"/>
              <a:t> Exemption Eligibility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82705599300087"/>
          <c:y val="0.264177967337416"/>
          <c:w val="0.714123359580052"/>
          <c:h val="0.68275517643627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583483158355205"/>
                  <c:y val="-0.3240489209682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0564096675415573"/>
                  <c:y val="-0.1232017351997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535504155730534"/>
                  <c:y val="-0.005501603966170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[1]Sheet1!$AH$18:$AH$20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Depends</c:v>
                </c:pt>
              </c:strCache>
            </c:strRef>
          </c:cat>
          <c:val>
            <c:numRef>
              <c:f>[1]Sheet1!$AI$18:$AI$20</c:f>
              <c:numCache>
                <c:formatCode>General</c:formatCode>
                <c:ptCount val="3"/>
                <c:pt idx="0">
                  <c:v>13.0</c:v>
                </c:pt>
                <c:pt idx="1">
                  <c:v>4.0</c:v>
                </c:pt>
                <c:pt idx="2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Guaranteed Funding Period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1'!$F$46:$F$51</c:f>
              <c:strCache>
                <c:ptCount val="6"/>
                <c:pt idx="0">
                  <c:v>1 year </c:v>
                </c:pt>
                <c:pt idx="1">
                  <c:v>2 years</c:v>
                </c:pt>
                <c:pt idx="2">
                  <c:v>3 years </c:v>
                </c:pt>
                <c:pt idx="3">
                  <c:v>4 years </c:v>
                </c:pt>
                <c:pt idx="4">
                  <c:v>5 years </c:v>
                </c:pt>
                <c:pt idx="5">
                  <c:v>Indefinitely</c:v>
                </c:pt>
              </c:strCache>
            </c:strRef>
          </c:cat>
          <c:val>
            <c:numRef>
              <c:f>'Graphs 1'!$G$46:$G$51</c:f>
              <c:numCache>
                <c:formatCode>General</c:formatCode>
                <c:ptCount val="6"/>
                <c:pt idx="0">
                  <c:v>3.0</c:v>
                </c:pt>
                <c:pt idx="1">
                  <c:v>5.0</c:v>
                </c:pt>
                <c:pt idx="2">
                  <c:v>4.0</c:v>
                </c:pt>
                <c:pt idx="3">
                  <c:v>4.0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Goverment</a:t>
            </a:r>
            <a:r>
              <a:rPr lang="en-GB" baseline="0"/>
              <a:t> Relations </a:t>
            </a:r>
            <a:endParaRPr lang="en-GB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1'!$F$65:$F$68</c:f>
              <c:strCache>
                <c:ptCount val="4"/>
                <c:pt idx="0">
                  <c:v>Hierarchical</c:v>
                </c:pt>
                <c:pt idx="1">
                  <c:v>Direct/Formal</c:v>
                </c:pt>
                <c:pt idx="2">
                  <c:v>Informal/Indirect</c:v>
                </c:pt>
                <c:pt idx="3">
                  <c:v>Non existent </c:v>
                </c:pt>
              </c:strCache>
            </c:strRef>
          </c:cat>
          <c:val>
            <c:numRef>
              <c:f>'Graphs 1'!$G$65:$G$68</c:f>
              <c:numCache>
                <c:formatCode>General</c:formatCode>
                <c:ptCount val="4"/>
                <c:pt idx="0">
                  <c:v>2.0</c:v>
                </c:pt>
                <c:pt idx="1">
                  <c:v>10.0</c:v>
                </c:pt>
                <c:pt idx="2">
                  <c:v>8.0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Cooperation with Government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1'!$F$82:$F$83</c:f>
              <c:strCache>
                <c:ptCount val="2"/>
                <c:pt idx="0">
                  <c:v>Satisfactory </c:v>
                </c:pt>
                <c:pt idx="1">
                  <c:v>Non-satisfactory </c:v>
                </c:pt>
              </c:strCache>
            </c:strRef>
          </c:cat>
          <c:val>
            <c:numRef>
              <c:f>'Graphs 1'!$G$82:$G$83</c:f>
              <c:numCache>
                <c:formatCode>General</c:formatCode>
                <c:ptCount val="2"/>
                <c:pt idx="0">
                  <c:v>13.0</c:v>
                </c:pt>
                <c:pt idx="1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Awareness about EGIs policy groups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1'!$F$103:$F$105</c:f>
              <c:strCache>
                <c:ptCount val="3"/>
                <c:pt idx="0">
                  <c:v>Aware </c:v>
                </c:pt>
                <c:pt idx="1">
                  <c:v>Somewhat aware</c:v>
                </c:pt>
                <c:pt idx="2">
                  <c:v>Not aware</c:v>
                </c:pt>
              </c:strCache>
            </c:strRef>
          </c:cat>
          <c:val>
            <c:numRef>
              <c:f>'Graphs 1'!$G$103:$G$105</c:f>
              <c:numCache>
                <c:formatCode>General</c:formatCode>
                <c:ptCount val="3"/>
                <c:pt idx="0">
                  <c:v>9.0</c:v>
                </c:pt>
                <c:pt idx="1">
                  <c:v>10.0</c:v>
                </c:pt>
                <c:pt idx="2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NGIs</a:t>
            </a:r>
            <a:r>
              <a:rPr lang="en-GB" baseline="0"/>
              <a:t> vs. EGI Policies -</a:t>
            </a:r>
            <a:r>
              <a:rPr lang="en-GB"/>
              <a:t>Additional Restrictions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1'!$F$123:$F$124</c:f>
              <c:strCache>
                <c:ptCount val="2"/>
                <c:pt idx="0">
                  <c:v>Yes </c:v>
                </c:pt>
                <c:pt idx="1">
                  <c:v>No </c:v>
                </c:pt>
              </c:strCache>
            </c:strRef>
          </c:cat>
          <c:val>
            <c:numRef>
              <c:f>'Graphs 1'!$G$123:$G$124</c:f>
              <c:numCache>
                <c:formatCode>General</c:formatCode>
                <c:ptCount val="2"/>
                <c:pt idx="0">
                  <c:v>3.0</c:v>
                </c:pt>
                <c:pt idx="1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NGIs</a:t>
            </a:r>
            <a:r>
              <a:rPr lang="en-GB" baseline="0"/>
              <a:t> Funding Sources 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'Graphs 1'!$F$27:$F$31</c:f>
              <c:strCache>
                <c:ptCount val="5"/>
                <c:pt idx="0">
                  <c:v>Private investment</c:v>
                </c:pt>
                <c:pt idx="1">
                  <c:v>Other</c:v>
                </c:pt>
                <c:pt idx="2">
                  <c:v>Membership Fees</c:v>
                </c:pt>
                <c:pt idx="3">
                  <c:v>European Public Funding</c:v>
                </c:pt>
                <c:pt idx="4">
                  <c:v>National Public Funding</c:v>
                </c:pt>
              </c:strCache>
            </c:strRef>
          </c:cat>
          <c:val>
            <c:numRef>
              <c:f>'Graphs 1'!$G$27:$G$31</c:f>
              <c:numCache>
                <c:formatCode>0%</c:formatCode>
                <c:ptCount val="5"/>
                <c:pt idx="0">
                  <c:v>0.0</c:v>
                </c:pt>
                <c:pt idx="1">
                  <c:v>0.2</c:v>
                </c:pt>
                <c:pt idx="2">
                  <c:v>0.2</c:v>
                </c:pt>
                <c:pt idx="3">
                  <c:v>0.75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6285752"/>
        <c:axId val="556005400"/>
        <c:axId val="0"/>
      </c:bar3DChart>
      <c:catAx>
        <c:axId val="556285752"/>
        <c:scaling>
          <c:orientation val="minMax"/>
        </c:scaling>
        <c:delete val="0"/>
        <c:axPos val="l"/>
        <c:majorTickMark val="none"/>
        <c:minorTickMark val="none"/>
        <c:tickLblPos val="nextTo"/>
        <c:crossAx val="556005400"/>
        <c:crosses val="autoZero"/>
        <c:auto val="1"/>
        <c:lblAlgn val="ctr"/>
        <c:lblOffset val="100"/>
        <c:noMultiLvlLbl val="0"/>
      </c:catAx>
      <c:valAx>
        <c:axId val="5560054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556285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Guaranteed</a:t>
            </a:r>
            <a:r>
              <a:rPr lang="en-US" baseline="0"/>
              <a:t> Funding Period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37178477690289"/>
          <c:y val="0.245659448818898"/>
          <c:w val="0.694829615048119"/>
          <c:h val="0.69201443569553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0365910979877515"/>
                  <c:y val="-0.004717847769028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68449256342957"/>
                  <c:y val="-0.2362427092446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125226377952756"/>
                  <c:y val="-0.00242417614464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00597222222222222"/>
                  <c:y val="-0.09313101487314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0319841426071741"/>
                  <c:y val="-0.00930118110236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1'!$F$46:$F$51</c:f>
              <c:strCache>
                <c:ptCount val="6"/>
                <c:pt idx="0">
                  <c:v>1 year </c:v>
                </c:pt>
                <c:pt idx="1">
                  <c:v>2 years</c:v>
                </c:pt>
                <c:pt idx="2">
                  <c:v>3 years </c:v>
                </c:pt>
                <c:pt idx="3">
                  <c:v>4 years </c:v>
                </c:pt>
                <c:pt idx="4">
                  <c:v>5 years </c:v>
                </c:pt>
                <c:pt idx="5">
                  <c:v>Indefinitely</c:v>
                </c:pt>
              </c:strCache>
            </c:strRef>
          </c:cat>
          <c:val>
            <c:numRef>
              <c:f>'Graphs 1'!$G$46:$G$51</c:f>
              <c:numCache>
                <c:formatCode>General</c:formatCode>
                <c:ptCount val="6"/>
                <c:pt idx="0">
                  <c:v>3.0</c:v>
                </c:pt>
                <c:pt idx="1">
                  <c:v>5.0</c:v>
                </c:pt>
                <c:pt idx="2">
                  <c:v>4.0</c:v>
                </c:pt>
                <c:pt idx="3">
                  <c:v>4.0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Government</a:t>
            </a:r>
            <a:r>
              <a:rPr lang="en-US" baseline="0"/>
              <a:t> Relations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401067366579178"/>
          <c:y val="0.208622411781861"/>
          <c:w val="0.692051837270341"/>
          <c:h val="0.73582203266258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000776574803149606"/>
                  <c:y val="0.0078076698745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1163823272091"/>
                  <c:y val="0.0500364537766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498326771653543"/>
                  <c:y val="-0.06196340040828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'Graphs 1'!$F$65:$F$68</c:f>
              <c:strCache>
                <c:ptCount val="4"/>
                <c:pt idx="0">
                  <c:v>Hierarchical</c:v>
                </c:pt>
                <c:pt idx="1">
                  <c:v>Direct/Formal</c:v>
                </c:pt>
                <c:pt idx="2">
                  <c:v>Informal/Indirect</c:v>
                </c:pt>
                <c:pt idx="3">
                  <c:v>Non existent </c:v>
                </c:pt>
              </c:strCache>
            </c:strRef>
          </c:cat>
          <c:val>
            <c:numRef>
              <c:f>'Graphs 1'!$G$65:$G$68</c:f>
              <c:numCache>
                <c:formatCode>General</c:formatCode>
                <c:ptCount val="4"/>
                <c:pt idx="0">
                  <c:v>2.0</c:v>
                </c:pt>
                <c:pt idx="1">
                  <c:v>10.0</c:v>
                </c:pt>
                <c:pt idx="2">
                  <c:v>8.0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154199475066"/>
          <c:y val="0.347843394575678"/>
          <c:w val="0.247179133858268"/>
          <c:h val="0.37190580344123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4" Type="http://schemas.openxmlformats.org/officeDocument/2006/relationships/chart" Target="../charts/chart19.xml"/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</xdr:row>
      <xdr:rowOff>80962</xdr:rowOff>
    </xdr:from>
    <xdr:to>
      <xdr:col>15</xdr:col>
      <xdr:colOff>457200</xdr:colOff>
      <xdr:row>17</xdr:row>
      <xdr:rowOff>157162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37</xdr:row>
      <xdr:rowOff>185737</xdr:rowOff>
    </xdr:from>
    <xdr:to>
      <xdr:col>16</xdr:col>
      <xdr:colOff>9525</xdr:colOff>
      <xdr:row>54</xdr:row>
      <xdr:rowOff>71437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60</xdr:row>
      <xdr:rowOff>4762</xdr:rowOff>
    </xdr:from>
    <xdr:to>
      <xdr:col>16</xdr:col>
      <xdr:colOff>142875</xdr:colOff>
      <xdr:row>74</xdr:row>
      <xdr:rowOff>80962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76</xdr:row>
      <xdr:rowOff>185737</xdr:rowOff>
    </xdr:from>
    <xdr:to>
      <xdr:col>16</xdr:col>
      <xdr:colOff>85725</xdr:colOff>
      <xdr:row>91</xdr:row>
      <xdr:rowOff>71437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466725</xdr:colOff>
      <xdr:row>98</xdr:row>
      <xdr:rowOff>61912</xdr:rowOff>
    </xdr:from>
    <xdr:to>
      <xdr:col>16</xdr:col>
      <xdr:colOff>161925</xdr:colOff>
      <xdr:row>112</xdr:row>
      <xdr:rowOff>138112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457200</xdr:colOff>
      <xdr:row>119</xdr:row>
      <xdr:rowOff>138112</xdr:rowOff>
    </xdr:from>
    <xdr:to>
      <xdr:col>16</xdr:col>
      <xdr:colOff>152400</xdr:colOff>
      <xdr:row>134</xdr:row>
      <xdr:rowOff>23812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409575</xdr:colOff>
      <xdr:row>24</xdr:row>
      <xdr:rowOff>0</xdr:rowOff>
    </xdr:from>
    <xdr:to>
      <xdr:col>16</xdr:col>
      <xdr:colOff>104775</xdr:colOff>
      <xdr:row>36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304800</xdr:colOff>
      <xdr:row>37</xdr:row>
      <xdr:rowOff>120650</xdr:rowOff>
    </xdr:from>
    <xdr:to>
      <xdr:col>23</xdr:col>
      <xdr:colOff>165100</xdr:colOff>
      <xdr:row>53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431800</xdr:colOff>
      <xdr:row>59</xdr:row>
      <xdr:rowOff>19050</xdr:rowOff>
    </xdr:from>
    <xdr:to>
      <xdr:col>23</xdr:col>
      <xdr:colOff>292100</xdr:colOff>
      <xdr:row>74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38100</xdr:colOff>
      <xdr:row>76</xdr:row>
      <xdr:rowOff>69850</xdr:rowOff>
    </xdr:from>
    <xdr:to>
      <xdr:col>23</xdr:col>
      <xdr:colOff>571500</xdr:colOff>
      <xdr:row>91</xdr:row>
      <xdr:rowOff>146050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622300</xdr:colOff>
      <xdr:row>98</xdr:row>
      <xdr:rowOff>31750</xdr:rowOff>
    </xdr:from>
    <xdr:to>
      <xdr:col>23</xdr:col>
      <xdr:colOff>482600</xdr:colOff>
      <xdr:row>112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584200</xdr:colOff>
      <xdr:row>118</xdr:row>
      <xdr:rowOff>120650</xdr:rowOff>
    </xdr:from>
    <xdr:to>
      <xdr:col>23</xdr:col>
      <xdr:colOff>444500</xdr:colOff>
      <xdr:row>134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330200</xdr:colOff>
      <xdr:row>2</xdr:row>
      <xdr:rowOff>95250</xdr:rowOff>
    </xdr:from>
    <xdr:to>
      <xdr:col>24</xdr:col>
      <xdr:colOff>635000</xdr:colOff>
      <xdr:row>17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355600</xdr:colOff>
      <xdr:row>37</xdr:row>
      <xdr:rowOff>82550</xdr:rowOff>
    </xdr:from>
    <xdr:to>
      <xdr:col>30</xdr:col>
      <xdr:colOff>215900</xdr:colOff>
      <xdr:row>52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152400</xdr:colOff>
      <xdr:row>20</xdr:row>
      <xdr:rowOff>158750</xdr:rowOff>
    </xdr:from>
    <xdr:to>
      <xdr:col>30</xdr:col>
      <xdr:colOff>12700</xdr:colOff>
      <xdr:row>36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274320</xdr:colOff>
      <xdr:row>2</xdr:row>
      <xdr:rowOff>81280</xdr:rowOff>
    </xdr:from>
    <xdr:to>
      <xdr:col>28</xdr:col>
      <xdr:colOff>731520</xdr:colOff>
      <xdr:row>16</xdr:row>
      <xdr:rowOff>121920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233680</xdr:colOff>
      <xdr:row>28</xdr:row>
      <xdr:rowOff>91440</xdr:rowOff>
    </xdr:from>
    <xdr:to>
      <xdr:col>29</xdr:col>
      <xdr:colOff>690880</xdr:colOff>
      <xdr:row>42</xdr:row>
      <xdr:rowOff>91440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294640</xdr:colOff>
      <xdr:row>1</xdr:row>
      <xdr:rowOff>71120</xdr:rowOff>
    </xdr:from>
    <xdr:to>
      <xdr:col>38</xdr:col>
      <xdr:colOff>751840</xdr:colOff>
      <xdr:row>15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543560</xdr:colOff>
      <xdr:row>22</xdr:row>
      <xdr:rowOff>223520</xdr:rowOff>
    </xdr:from>
    <xdr:to>
      <xdr:col>40</xdr:col>
      <xdr:colOff>177800</xdr:colOff>
      <xdr:row>36</xdr:row>
      <xdr:rowOff>142240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vey/Survey%20Analys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V4" t="str">
            <v>1-5</v>
          </cell>
          <cell r="W4">
            <v>7</v>
          </cell>
          <cell r="AF4" t="str">
            <v>User/Comm</v>
          </cell>
          <cell r="AG4">
            <v>0.7</v>
          </cell>
        </row>
        <row r="5">
          <cell r="V5" t="str">
            <v>6-10</v>
          </cell>
          <cell r="W5">
            <v>8</v>
          </cell>
          <cell r="AF5" t="str">
            <v>Operations</v>
          </cell>
          <cell r="AG5">
            <v>0.65</v>
          </cell>
        </row>
        <row r="6">
          <cell r="V6" t="str">
            <v>11-20</v>
          </cell>
          <cell r="W6">
            <v>4</v>
          </cell>
          <cell r="AF6" t="str">
            <v>Security</v>
          </cell>
          <cell r="AG6">
            <v>0.55000000000000004</v>
          </cell>
        </row>
        <row r="7">
          <cell r="V7" t="str">
            <v>20+</v>
          </cell>
          <cell r="W7">
            <v>1</v>
          </cell>
          <cell r="AF7" t="str">
            <v>Technology</v>
          </cell>
          <cell r="AG7">
            <v>0.45</v>
          </cell>
        </row>
        <row r="8">
          <cell r="AF8" t="str">
            <v>Software</v>
          </cell>
          <cell r="AG8">
            <v>0.25</v>
          </cell>
        </row>
        <row r="18">
          <cell r="AH18" t="str">
            <v>No</v>
          </cell>
          <cell r="AI18">
            <v>13</v>
          </cell>
        </row>
        <row r="19">
          <cell r="AH19" t="str">
            <v>Yes</v>
          </cell>
          <cell r="AI19">
            <v>4</v>
          </cell>
        </row>
        <row r="20">
          <cell r="AH20" t="str">
            <v>Depends</v>
          </cell>
          <cell r="AI20">
            <v>3</v>
          </cell>
        </row>
        <row r="28">
          <cell r="W28" t="str">
            <v>&gt;500K</v>
          </cell>
          <cell r="X28">
            <v>7</v>
          </cell>
        </row>
        <row r="29">
          <cell r="W29" t="str">
            <v>500K-1M</v>
          </cell>
          <cell r="X29">
            <v>4</v>
          </cell>
        </row>
        <row r="30">
          <cell r="W30" t="str">
            <v>2M-3M</v>
          </cell>
          <cell r="X30">
            <v>3</v>
          </cell>
        </row>
        <row r="31">
          <cell r="W31" t="str">
            <v>4M-5M</v>
          </cell>
          <cell r="X31">
            <v>2</v>
          </cell>
        </row>
        <row r="32">
          <cell r="W32" t="str">
            <v>&lt;6M</v>
          </cell>
          <cell r="X32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4"/>
  <sheetViews>
    <sheetView tabSelected="1" workbookViewId="0">
      <selection activeCell="D27" sqref="D27"/>
    </sheetView>
  </sheetViews>
  <sheetFormatPr baseColWidth="10" defaultColWidth="8.83203125" defaultRowHeight="14" x14ac:dyDescent="0"/>
  <cols>
    <col min="5" max="5" width="13.6640625" bestFit="1" customWidth="1"/>
    <col min="6" max="6" width="56.6640625" bestFit="1" customWidth="1"/>
  </cols>
  <sheetData>
    <row r="2" spans="1:8">
      <c r="A2" t="s">
        <v>0</v>
      </c>
    </row>
    <row r="3" spans="1:8">
      <c r="A3" t="s">
        <v>1</v>
      </c>
    </row>
    <row r="4" spans="1:8">
      <c r="A4" t="s">
        <v>2</v>
      </c>
      <c r="E4" t="s">
        <v>20</v>
      </c>
    </row>
    <row r="5" spans="1:8">
      <c r="A5" t="s">
        <v>3</v>
      </c>
    </row>
    <row r="6" spans="1:8">
      <c r="A6" t="s">
        <v>4</v>
      </c>
      <c r="F6" s="1" t="s">
        <v>24</v>
      </c>
      <c r="G6">
        <v>12</v>
      </c>
      <c r="H6" s="2"/>
    </row>
    <row r="7" spans="1:8">
      <c r="A7" t="s">
        <v>5</v>
      </c>
      <c r="F7" t="s">
        <v>23</v>
      </c>
      <c r="G7">
        <v>7</v>
      </c>
      <c r="H7" s="3"/>
    </row>
    <row r="8" spans="1:8">
      <c r="A8" t="s">
        <v>6</v>
      </c>
      <c r="F8" t="s">
        <v>22</v>
      </c>
      <c r="G8">
        <v>1</v>
      </c>
      <c r="H8" s="2"/>
    </row>
    <row r="9" spans="1:8">
      <c r="A9" t="s">
        <v>7</v>
      </c>
    </row>
    <row r="10" spans="1:8">
      <c r="A10" t="s">
        <v>8</v>
      </c>
    </row>
    <row r="11" spans="1:8">
      <c r="A11" t="s">
        <v>9</v>
      </c>
    </row>
    <row r="12" spans="1:8">
      <c r="A12" t="s">
        <v>10</v>
      </c>
    </row>
    <row r="13" spans="1:8">
      <c r="A13" t="s">
        <v>11</v>
      </c>
    </row>
    <row r="14" spans="1:8">
      <c r="A14" t="s">
        <v>12</v>
      </c>
    </row>
    <row r="15" spans="1:8">
      <c r="A15" t="s">
        <v>13</v>
      </c>
    </row>
    <row r="16" spans="1:8">
      <c r="A16" t="s">
        <v>14</v>
      </c>
    </row>
    <row r="17" spans="1:7">
      <c r="A17" t="s">
        <v>15</v>
      </c>
    </row>
    <row r="18" spans="1:7">
      <c r="A18" t="s">
        <v>16</v>
      </c>
    </row>
    <row r="19" spans="1:7">
      <c r="A19" t="s">
        <v>17</v>
      </c>
    </row>
    <row r="20" spans="1:7">
      <c r="A20" t="s">
        <v>18</v>
      </c>
    </row>
    <row r="21" spans="1:7">
      <c r="A21" t="s">
        <v>19</v>
      </c>
    </row>
    <row r="23" spans="1:7">
      <c r="E23" t="s">
        <v>25</v>
      </c>
    </row>
    <row r="27" spans="1:7">
      <c r="F27" s="1" t="s">
        <v>28</v>
      </c>
      <c r="G27" s="3">
        <v>0</v>
      </c>
    </row>
    <row r="28" spans="1:7">
      <c r="F28" s="1" t="s">
        <v>22</v>
      </c>
      <c r="G28" s="3">
        <v>0.2</v>
      </c>
    </row>
    <row r="29" spans="1:7">
      <c r="F29" s="1" t="s">
        <v>29</v>
      </c>
      <c r="G29" s="3">
        <v>0.2</v>
      </c>
    </row>
    <row r="30" spans="1:7">
      <c r="F30" s="1" t="s">
        <v>26</v>
      </c>
      <c r="G30" s="3">
        <v>0.75</v>
      </c>
    </row>
    <row r="31" spans="1:7">
      <c r="F31" t="s">
        <v>27</v>
      </c>
      <c r="G31" s="3">
        <v>0.85</v>
      </c>
    </row>
    <row r="32" spans="1:7">
      <c r="F32" s="1"/>
      <c r="G32" s="3"/>
    </row>
    <row r="44" spans="5:7">
      <c r="E44" t="s">
        <v>30</v>
      </c>
    </row>
    <row r="45" spans="5:7">
      <c r="F45" t="s">
        <v>51</v>
      </c>
      <c r="G45">
        <v>2</v>
      </c>
    </row>
    <row r="46" spans="5:7">
      <c r="F46" t="s">
        <v>31</v>
      </c>
      <c r="G46">
        <v>3</v>
      </c>
    </row>
    <row r="47" spans="5:7">
      <c r="F47" t="s">
        <v>32</v>
      </c>
      <c r="G47">
        <v>5</v>
      </c>
    </row>
    <row r="48" spans="5:7">
      <c r="F48" t="s">
        <v>33</v>
      </c>
      <c r="G48">
        <v>4</v>
      </c>
    </row>
    <row r="49" spans="5:7">
      <c r="F49" t="s">
        <v>34</v>
      </c>
      <c r="G49">
        <v>4</v>
      </c>
    </row>
    <row r="50" spans="5:7">
      <c r="F50" t="s">
        <v>35</v>
      </c>
      <c r="G50">
        <v>1</v>
      </c>
    </row>
    <row r="51" spans="5:7">
      <c r="F51" t="s">
        <v>50</v>
      </c>
      <c r="G51">
        <v>1</v>
      </c>
    </row>
    <row r="56" spans="5:7">
      <c r="F56" t="s">
        <v>50</v>
      </c>
    </row>
    <row r="63" spans="5:7">
      <c r="E63" t="s">
        <v>36</v>
      </c>
    </row>
    <row r="65" spans="5:7">
      <c r="F65" t="s">
        <v>37</v>
      </c>
      <c r="G65">
        <v>2</v>
      </c>
    </row>
    <row r="66" spans="5:7">
      <c r="F66" t="s">
        <v>38</v>
      </c>
      <c r="G66">
        <v>10</v>
      </c>
    </row>
    <row r="67" spans="5:7">
      <c r="F67" t="s">
        <v>39</v>
      </c>
      <c r="G67">
        <v>8</v>
      </c>
    </row>
    <row r="68" spans="5:7">
      <c r="F68" t="s">
        <v>40</v>
      </c>
      <c r="G68">
        <v>0</v>
      </c>
    </row>
    <row r="80" spans="5:7">
      <c r="E80" t="s">
        <v>41</v>
      </c>
    </row>
    <row r="82" spans="6:7">
      <c r="F82" t="s">
        <v>42</v>
      </c>
      <c r="G82">
        <v>13</v>
      </c>
    </row>
    <row r="83" spans="6:7">
      <c r="F83" t="s">
        <v>43</v>
      </c>
      <c r="G83">
        <v>8</v>
      </c>
    </row>
    <row r="100" spans="5:7">
      <c r="E100" t="s">
        <v>44</v>
      </c>
    </row>
    <row r="103" spans="5:7">
      <c r="F103" t="s">
        <v>45</v>
      </c>
      <c r="G103">
        <v>9</v>
      </c>
    </row>
    <row r="104" spans="5:7">
      <c r="F104" t="s">
        <v>46</v>
      </c>
      <c r="G104">
        <v>10</v>
      </c>
    </row>
    <row r="105" spans="5:7">
      <c r="F105" t="s">
        <v>47</v>
      </c>
      <c r="G105">
        <v>1</v>
      </c>
    </row>
    <row r="121" spans="5:7">
      <c r="E121" t="s">
        <v>48</v>
      </c>
    </row>
    <row r="123" spans="5:7">
      <c r="F123" t="s">
        <v>49</v>
      </c>
      <c r="G123">
        <v>3</v>
      </c>
    </row>
    <row r="124" spans="5:7">
      <c r="F124" t="s">
        <v>21</v>
      </c>
      <c r="G124">
        <v>17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workbookViewId="0">
      <selection activeCell="C22" sqref="C22"/>
    </sheetView>
  </sheetViews>
  <sheetFormatPr baseColWidth="10" defaultRowHeight="14" x14ac:dyDescent="0"/>
  <cols>
    <col min="1" max="1" width="13.5" bestFit="1" customWidth="1"/>
    <col min="2" max="2" width="14.1640625" customWidth="1"/>
    <col min="3" max="4" width="15.5" customWidth="1"/>
    <col min="5" max="5" width="13" customWidth="1"/>
    <col min="7" max="7" width="11.83203125" customWidth="1"/>
    <col min="9" max="9" width="11.6640625" bestFit="1" customWidth="1"/>
    <col min="10" max="10" width="11.33203125" bestFit="1" customWidth="1"/>
    <col min="11" max="11" width="12.1640625" bestFit="1" customWidth="1"/>
    <col min="12" max="12" width="8.5" bestFit="1" customWidth="1"/>
    <col min="13" max="13" width="9.33203125" bestFit="1" customWidth="1"/>
    <col min="14" max="14" width="18" bestFit="1" customWidth="1"/>
    <col min="32" max="32" width="12.83203125" bestFit="1" customWidth="1"/>
  </cols>
  <sheetData>
    <row r="1" spans="1:33" ht="73" thickBot="1">
      <c r="B1" s="4" t="s">
        <v>52</v>
      </c>
      <c r="C1" s="5" t="s">
        <v>53</v>
      </c>
      <c r="D1" s="5" t="s">
        <v>54</v>
      </c>
      <c r="E1" s="5" t="s">
        <v>55</v>
      </c>
      <c r="F1" s="5" t="s">
        <v>56</v>
      </c>
      <c r="G1" s="5" t="s">
        <v>57</v>
      </c>
      <c r="H1" s="5" t="s">
        <v>58</v>
      </c>
      <c r="I1" s="6" t="s">
        <v>59</v>
      </c>
      <c r="J1" s="7"/>
      <c r="K1" s="7"/>
      <c r="L1" s="7"/>
      <c r="M1" s="7"/>
      <c r="N1" s="8"/>
    </row>
    <row r="2" spans="1:33" ht="19" thickBot="1">
      <c r="B2" s="9"/>
      <c r="C2" s="10"/>
      <c r="D2" s="10"/>
      <c r="E2" s="10"/>
      <c r="F2" s="10"/>
      <c r="G2" s="10"/>
      <c r="H2" s="10"/>
      <c r="I2" s="11" t="s">
        <v>60</v>
      </c>
      <c r="J2" s="12" t="s">
        <v>61</v>
      </c>
      <c r="K2" s="12" t="s">
        <v>62</v>
      </c>
      <c r="L2" s="13" t="s">
        <v>63</v>
      </c>
      <c r="M2" s="13" t="s">
        <v>64</v>
      </c>
      <c r="N2" s="14" t="s">
        <v>22</v>
      </c>
      <c r="O2" s="15" t="s">
        <v>65</v>
      </c>
      <c r="P2" s="15" t="s">
        <v>66</v>
      </c>
    </row>
    <row r="3" spans="1:33">
      <c r="A3" t="s">
        <v>1</v>
      </c>
      <c r="B3" s="16">
        <v>50</v>
      </c>
      <c r="D3" s="17">
        <v>6</v>
      </c>
      <c r="E3" s="18" t="s">
        <v>67</v>
      </c>
      <c r="G3" s="16" t="s">
        <v>68</v>
      </c>
      <c r="J3">
        <v>1</v>
      </c>
    </row>
    <row r="4" spans="1:33" ht="16">
      <c r="A4" t="s">
        <v>2</v>
      </c>
      <c r="B4" s="16">
        <v>10</v>
      </c>
      <c r="D4" s="17">
        <v>1</v>
      </c>
      <c r="E4" s="18" t="s">
        <v>67</v>
      </c>
      <c r="G4" s="16" t="s">
        <v>69</v>
      </c>
      <c r="I4">
        <v>1</v>
      </c>
      <c r="J4">
        <v>1</v>
      </c>
      <c r="K4">
        <v>1</v>
      </c>
      <c r="L4">
        <v>1</v>
      </c>
      <c r="M4">
        <v>1</v>
      </c>
      <c r="O4">
        <v>1</v>
      </c>
      <c r="S4">
        <v>1</v>
      </c>
      <c r="V4" s="19" t="s">
        <v>70</v>
      </c>
      <c r="W4">
        <v>7</v>
      </c>
      <c r="AF4" s="20" t="s">
        <v>62</v>
      </c>
      <c r="AG4" s="21">
        <v>0.7</v>
      </c>
    </row>
    <row r="5" spans="1:33" ht="16">
      <c r="A5" t="s">
        <v>3</v>
      </c>
      <c r="B5" s="16">
        <v>20</v>
      </c>
      <c r="D5" s="17">
        <v>8</v>
      </c>
      <c r="E5" s="17" t="s">
        <v>71</v>
      </c>
      <c r="G5" s="16" t="s">
        <v>68</v>
      </c>
      <c r="P5">
        <v>1</v>
      </c>
      <c r="S5">
        <v>1</v>
      </c>
      <c r="V5" s="19" t="s">
        <v>72</v>
      </c>
      <c r="W5">
        <v>8</v>
      </c>
      <c r="AF5" s="20" t="s">
        <v>61</v>
      </c>
      <c r="AG5" s="21">
        <v>0.65</v>
      </c>
    </row>
    <row r="6" spans="1:33" ht="16">
      <c r="A6" t="s">
        <v>73</v>
      </c>
      <c r="B6" s="16">
        <v>30</v>
      </c>
      <c r="D6" s="17">
        <v>1</v>
      </c>
      <c r="E6" s="17" t="s">
        <v>74</v>
      </c>
      <c r="G6" s="16" t="s">
        <v>68</v>
      </c>
      <c r="I6">
        <v>1</v>
      </c>
      <c r="J6">
        <v>1</v>
      </c>
      <c r="K6">
        <v>1</v>
      </c>
      <c r="L6">
        <v>1</v>
      </c>
      <c r="M6">
        <v>1</v>
      </c>
      <c r="N6" t="s">
        <v>75</v>
      </c>
      <c r="O6">
        <v>1</v>
      </c>
      <c r="S6">
        <v>1</v>
      </c>
      <c r="V6" s="19" t="s">
        <v>76</v>
      </c>
      <c r="W6">
        <v>4</v>
      </c>
      <c r="AF6" s="22" t="s">
        <v>63</v>
      </c>
      <c r="AG6" s="21">
        <v>0.55000000000000004</v>
      </c>
    </row>
    <row r="7" spans="1:33" ht="16">
      <c r="A7" t="s">
        <v>5</v>
      </c>
      <c r="B7" s="16">
        <v>40</v>
      </c>
      <c r="D7" s="17">
        <v>10</v>
      </c>
      <c r="E7" s="17" t="s">
        <v>77</v>
      </c>
      <c r="G7" s="16" t="s">
        <v>68</v>
      </c>
      <c r="I7">
        <v>1</v>
      </c>
      <c r="J7">
        <v>1</v>
      </c>
      <c r="K7">
        <v>1</v>
      </c>
      <c r="L7">
        <v>1</v>
      </c>
      <c r="O7">
        <v>1</v>
      </c>
      <c r="S7">
        <v>1</v>
      </c>
      <c r="V7" s="23" t="s">
        <v>78</v>
      </c>
      <c r="W7">
        <v>1</v>
      </c>
      <c r="AF7" s="22" t="s">
        <v>60</v>
      </c>
      <c r="AG7" s="21">
        <v>0.45</v>
      </c>
    </row>
    <row r="8" spans="1:33" ht="16">
      <c r="A8" t="s">
        <v>6</v>
      </c>
      <c r="B8" s="16">
        <v>70</v>
      </c>
      <c r="D8" s="17">
        <v>8</v>
      </c>
      <c r="E8" s="17" t="s">
        <v>79</v>
      </c>
      <c r="G8" s="16" t="s">
        <v>69</v>
      </c>
      <c r="I8">
        <v>1</v>
      </c>
      <c r="J8">
        <v>1</v>
      </c>
      <c r="K8">
        <v>1</v>
      </c>
      <c r="L8">
        <v>1</v>
      </c>
      <c r="O8">
        <v>1</v>
      </c>
      <c r="S8">
        <v>2</v>
      </c>
      <c r="AF8" s="22" t="s">
        <v>64</v>
      </c>
      <c r="AG8" s="21">
        <v>0.25</v>
      </c>
    </row>
    <row r="9" spans="1:33">
      <c r="A9" t="s">
        <v>7</v>
      </c>
      <c r="B9" s="16">
        <v>70</v>
      </c>
      <c r="D9" s="17">
        <v>9</v>
      </c>
      <c r="E9" s="18" t="s">
        <v>67</v>
      </c>
      <c r="G9" s="16" t="s">
        <v>68</v>
      </c>
      <c r="I9">
        <v>1</v>
      </c>
      <c r="J9">
        <v>1</v>
      </c>
      <c r="K9">
        <v>1</v>
      </c>
      <c r="L9">
        <v>1</v>
      </c>
      <c r="M9">
        <v>1</v>
      </c>
      <c r="O9">
        <v>1</v>
      </c>
      <c r="S9">
        <v>4</v>
      </c>
    </row>
    <row r="10" spans="1:33">
      <c r="A10" t="s">
        <v>80</v>
      </c>
      <c r="B10" s="16">
        <v>40</v>
      </c>
      <c r="D10" s="17">
        <v>1</v>
      </c>
      <c r="E10" s="17" t="s">
        <v>81</v>
      </c>
      <c r="G10" s="16" t="s">
        <v>68</v>
      </c>
      <c r="I10">
        <v>1</v>
      </c>
      <c r="J10">
        <v>1</v>
      </c>
      <c r="K10">
        <v>1</v>
      </c>
      <c r="O10">
        <v>1</v>
      </c>
      <c r="S10">
        <v>5</v>
      </c>
    </row>
    <row r="11" spans="1:33">
      <c r="A11" t="s">
        <v>82</v>
      </c>
      <c r="B11" s="16">
        <v>30</v>
      </c>
      <c r="D11" s="17">
        <v>17</v>
      </c>
      <c r="E11" s="17" t="s">
        <v>83</v>
      </c>
      <c r="G11" s="16" t="s">
        <v>68</v>
      </c>
      <c r="N11" t="s">
        <v>84</v>
      </c>
      <c r="S11">
        <v>6</v>
      </c>
    </row>
    <row r="12" spans="1:33">
      <c r="A12" t="s">
        <v>85</v>
      </c>
      <c r="B12" s="16">
        <v>70</v>
      </c>
      <c r="D12" s="17">
        <v>17</v>
      </c>
      <c r="E12" s="17" t="s">
        <v>86</v>
      </c>
      <c r="G12" s="16" t="s">
        <v>68</v>
      </c>
      <c r="I12">
        <v>1</v>
      </c>
      <c r="J12">
        <v>1</v>
      </c>
      <c r="K12">
        <v>1</v>
      </c>
      <c r="O12">
        <v>1</v>
      </c>
      <c r="S12">
        <v>7</v>
      </c>
    </row>
    <row r="13" spans="1:33">
      <c r="A13" t="s">
        <v>10</v>
      </c>
      <c r="B13" s="16">
        <v>8</v>
      </c>
      <c r="D13" s="17">
        <v>1</v>
      </c>
      <c r="E13" s="17" t="s">
        <v>87</v>
      </c>
      <c r="G13" s="16" t="s">
        <v>68</v>
      </c>
      <c r="P13">
        <v>1</v>
      </c>
      <c r="S13">
        <v>8</v>
      </c>
    </row>
    <row r="14" spans="1:33">
      <c r="A14" t="s">
        <v>11</v>
      </c>
      <c r="B14" s="16">
        <v>4</v>
      </c>
      <c r="D14" s="17">
        <v>7</v>
      </c>
      <c r="E14" s="17" t="s">
        <v>88</v>
      </c>
      <c r="G14" s="16" t="s">
        <v>69</v>
      </c>
      <c r="K14">
        <v>1</v>
      </c>
      <c r="L14">
        <v>1</v>
      </c>
      <c r="O14">
        <v>1</v>
      </c>
      <c r="S14">
        <v>8</v>
      </c>
    </row>
    <row r="15" spans="1:33">
      <c r="A15" t="s">
        <v>12</v>
      </c>
      <c r="B15" s="16">
        <v>4</v>
      </c>
      <c r="D15" s="17">
        <v>12</v>
      </c>
      <c r="E15" s="17" t="s">
        <v>89</v>
      </c>
      <c r="G15" s="16" t="s">
        <v>68</v>
      </c>
      <c r="P15">
        <v>1</v>
      </c>
      <c r="S15">
        <v>8</v>
      </c>
    </row>
    <row r="16" spans="1:33">
      <c r="A16" t="s">
        <v>13</v>
      </c>
      <c r="B16" s="16">
        <v>50</v>
      </c>
      <c r="D16" s="17">
        <v>4</v>
      </c>
      <c r="E16" s="17" t="s">
        <v>83</v>
      </c>
      <c r="G16" s="16" t="s">
        <v>90</v>
      </c>
      <c r="I16">
        <v>1</v>
      </c>
      <c r="J16">
        <v>1</v>
      </c>
      <c r="K16">
        <v>1</v>
      </c>
      <c r="L16">
        <v>1</v>
      </c>
      <c r="M16">
        <v>1</v>
      </c>
      <c r="O16">
        <v>1</v>
      </c>
      <c r="S16">
        <v>8</v>
      </c>
    </row>
    <row r="17" spans="1:35">
      <c r="A17" t="s">
        <v>14</v>
      </c>
      <c r="B17" s="16">
        <v>50</v>
      </c>
      <c r="D17" s="17">
        <v>5</v>
      </c>
      <c r="E17" s="17" t="s">
        <v>91</v>
      </c>
      <c r="G17" s="16" t="s">
        <v>90</v>
      </c>
      <c r="I17">
        <v>1</v>
      </c>
      <c r="J17">
        <v>1</v>
      </c>
      <c r="K17">
        <v>1</v>
      </c>
      <c r="L17">
        <v>1</v>
      </c>
      <c r="M17">
        <v>1</v>
      </c>
      <c r="N17" t="s">
        <v>92</v>
      </c>
      <c r="O17">
        <v>1</v>
      </c>
      <c r="S17">
        <v>9</v>
      </c>
    </row>
    <row r="18" spans="1:35">
      <c r="A18" t="s">
        <v>15</v>
      </c>
      <c r="B18" s="16">
        <v>8</v>
      </c>
      <c r="D18" s="17">
        <v>26</v>
      </c>
      <c r="E18" s="17" t="s">
        <v>71</v>
      </c>
      <c r="G18" s="16" t="s">
        <v>68</v>
      </c>
      <c r="J18">
        <v>1</v>
      </c>
      <c r="K18">
        <v>1</v>
      </c>
      <c r="L18">
        <v>1</v>
      </c>
      <c r="O18">
        <v>1</v>
      </c>
      <c r="S18">
        <v>10</v>
      </c>
      <c r="AF18" s="16" t="s">
        <v>68</v>
      </c>
      <c r="AH18" s="16" t="s">
        <v>68</v>
      </c>
      <c r="AI18">
        <v>13</v>
      </c>
    </row>
    <row r="19" spans="1:35">
      <c r="A19" t="s">
        <v>16</v>
      </c>
      <c r="B19" s="16">
        <v>20</v>
      </c>
      <c r="D19" s="17">
        <v>8</v>
      </c>
      <c r="E19" s="17" t="s">
        <v>93</v>
      </c>
      <c r="G19" s="16" t="s">
        <v>68</v>
      </c>
      <c r="N19" t="s">
        <v>94</v>
      </c>
      <c r="S19">
        <v>12</v>
      </c>
      <c r="AF19" s="16" t="s">
        <v>68</v>
      </c>
      <c r="AH19" s="16" t="s">
        <v>69</v>
      </c>
      <c r="AI19">
        <v>4</v>
      </c>
    </row>
    <row r="20" spans="1:35">
      <c r="A20" t="s">
        <v>17</v>
      </c>
      <c r="B20" s="16">
        <v>20</v>
      </c>
      <c r="D20" s="17">
        <v>2</v>
      </c>
      <c r="E20" s="17" t="s">
        <v>95</v>
      </c>
      <c r="G20" s="16" t="s">
        <v>68</v>
      </c>
      <c r="K20">
        <v>1</v>
      </c>
      <c r="S20">
        <v>17</v>
      </c>
      <c r="AF20" s="16" t="s">
        <v>68</v>
      </c>
      <c r="AH20" s="16" t="s">
        <v>90</v>
      </c>
      <c r="AI20">
        <v>3</v>
      </c>
    </row>
    <row r="21" spans="1:35">
      <c r="A21" t="s">
        <v>18</v>
      </c>
      <c r="B21" s="16">
        <v>50</v>
      </c>
      <c r="D21" s="17">
        <v>18</v>
      </c>
      <c r="E21" s="17" t="s">
        <v>79</v>
      </c>
      <c r="G21" s="16" t="s">
        <v>69</v>
      </c>
      <c r="J21">
        <v>1</v>
      </c>
      <c r="K21">
        <v>1</v>
      </c>
      <c r="L21">
        <v>1</v>
      </c>
      <c r="O21">
        <v>1</v>
      </c>
      <c r="S21">
        <v>17</v>
      </c>
      <c r="AF21" s="16" t="s">
        <v>68</v>
      </c>
    </row>
    <row r="22" spans="1:35">
      <c r="A22" t="s">
        <v>19</v>
      </c>
      <c r="B22" s="16">
        <v>70</v>
      </c>
      <c r="D22" s="17">
        <v>8</v>
      </c>
      <c r="E22" s="17" t="s">
        <v>96</v>
      </c>
      <c r="G22" s="16" t="s">
        <v>90</v>
      </c>
      <c r="J22">
        <v>1</v>
      </c>
      <c r="K22">
        <v>1</v>
      </c>
      <c r="L22">
        <v>1</v>
      </c>
      <c r="O22">
        <v>1</v>
      </c>
      <c r="S22">
        <v>18</v>
      </c>
      <c r="AF22" s="16" t="s">
        <v>68</v>
      </c>
    </row>
    <row r="23" spans="1:35" ht="18">
      <c r="B23" s="24">
        <f>SUM(B3:B22)</f>
        <v>714</v>
      </c>
      <c r="S23">
        <v>26</v>
      </c>
      <c r="AF23" s="16" t="s">
        <v>68</v>
      </c>
    </row>
    <row r="24" spans="1:35" ht="18">
      <c r="B24" s="24"/>
      <c r="I24">
        <f>SUM(I3:I23)</f>
        <v>9</v>
      </c>
      <c r="J24">
        <f t="shared" ref="J24:M24" si="0">SUM(J3:J23)</f>
        <v>13</v>
      </c>
      <c r="K24">
        <f t="shared" si="0"/>
        <v>14</v>
      </c>
      <c r="L24">
        <f t="shared" si="0"/>
        <v>11</v>
      </c>
      <c r="M24">
        <f t="shared" si="0"/>
        <v>5</v>
      </c>
      <c r="N24">
        <v>4</v>
      </c>
      <c r="O24">
        <f t="shared" ref="O24" si="1">SUM(O3:O23)</f>
        <v>13</v>
      </c>
      <c r="AF24" s="16" t="s">
        <v>68</v>
      </c>
    </row>
    <row r="25" spans="1:35" ht="18">
      <c r="B25" s="24"/>
      <c r="E25">
        <f>2.3/4</f>
        <v>0.57499999999999996</v>
      </c>
      <c r="I25" s="3">
        <f>I24/20</f>
        <v>0.45</v>
      </c>
      <c r="J25" s="3">
        <f t="shared" ref="J25:M25" si="2">J24/20</f>
        <v>0.65</v>
      </c>
      <c r="K25" s="3">
        <f t="shared" si="2"/>
        <v>0.7</v>
      </c>
      <c r="L25" s="3">
        <f t="shared" si="2"/>
        <v>0.55000000000000004</v>
      </c>
      <c r="M25" s="3">
        <f t="shared" si="2"/>
        <v>0.25</v>
      </c>
      <c r="N25" s="3">
        <f>N24/20</f>
        <v>0.2</v>
      </c>
      <c r="O25" s="3">
        <f t="shared" ref="O25" si="3">O24/20</f>
        <v>0.65</v>
      </c>
      <c r="AF25" s="16" t="s">
        <v>68</v>
      </c>
    </row>
    <row r="26" spans="1:35" ht="15">
      <c r="A26" s="25" t="s">
        <v>97</v>
      </c>
      <c r="S26" s="18" t="s">
        <v>67</v>
      </c>
      <c r="AF26" s="16" t="s">
        <v>68</v>
      </c>
    </row>
    <row r="27" spans="1:35">
      <c r="A27" t="s">
        <v>98</v>
      </c>
      <c r="B27" s="16">
        <v>8</v>
      </c>
      <c r="S27" s="18" t="s">
        <v>67</v>
      </c>
      <c r="AF27" s="16" t="s">
        <v>68</v>
      </c>
    </row>
    <row r="28" spans="1:35" ht="15">
      <c r="A28" t="s">
        <v>99</v>
      </c>
      <c r="B28" s="16">
        <v>10</v>
      </c>
      <c r="S28" s="17" t="s">
        <v>71</v>
      </c>
      <c r="T28" s="26">
        <v>1</v>
      </c>
      <c r="U28" s="26">
        <v>1</v>
      </c>
      <c r="V28" s="26">
        <v>1</v>
      </c>
      <c r="W28" s="27" t="s">
        <v>100</v>
      </c>
      <c r="X28" s="17">
        <v>7</v>
      </c>
      <c r="AF28" s="16" t="s">
        <v>68</v>
      </c>
    </row>
    <row r="29" spans="1:35" ht="15">
      <c r="A29" t="s">
        <v>101</v>
      </c>
      <c r="B29" s="16">
        <v>40</v>
      </c>
      <c r="S29" s="17" t="s">
        <v>74</v>
      </c>
      <c r="T29" s="26">
        <v>3</v>
      </c>
      <c r="U29" s="26">
        <v>1</v>
      </c>
      <c r="V29" s="26">
        <v>2</v>
      </c>
      <c r="W29" s="27" t="s">
        <v>102</v>
      </c>
      <c r="X29" s="17">
        <v>4</v>
      </c>
      <c r="AF29" s="16" t="s">
        <v>68</v>
      </c>
    </row>
    <row r="30" spans="1:35" ht="15">
      <c r="A30" t="s">
        <v>103</v>
      </c>
      <c r="B30" s="16">
        <v>10</v>
      </c>
      <c r="S30" s="17" t="s">
        <v>77</v>
      </c>
      <c r="T30" s="26">
        <v>3</v>
      </c>
      <c r="U30" s="26">
        <v>1</v>
      </c>
      <c r="V30" s="26">
        <v>3</v>
      </c>
      <c r="W30" s="27" t="s">
        <v>104</v>
      </c>
      <c r="X30" s="17">
        <v>3</v>
      </c>
      <c r="AF30" s="16" t="s">
        <v>68</v>
      </c>
    </row>
    <row r="31" spans="1:35" ht="15">
      <c r="A31" t="s">
        <v>105</v>
      </c>
      <c r="B31" s="16">
        <v>40</v>
      </c>
      <c r="S31" s="17" t="s">
        <v>79</v>
      </c>
      <c r="T31" s="26">
        <v>2</v>
      </c>
      <c r="U31" s="26">
        <v>1</v>
      </c>
      <c r="V31" s="26">
        <v>4</v>
      </c>
      <c r="W31" s="27" t="s">
        <v>106</v>
      </c>
      <c r="X31" s="17">
        <v>2</v>
      </c>
      <c r="AF31" s="16" t="s">
        <v>69</v>
      </c>
    </row>
    <row r="32" spans="1:35" ht="15">
      <c r="A32" t="s">
        <v>107</v>
      </c>
      <c r="B32" s="16">
        <v>30</v>
      </c>
      <c r="S32" s="17" t="s">
        <v>81</v>
      </c>
      <c r="T32" s="26">
        <v>2</v>
      </c>
      <c r="U32" s="26">
        <v>1</v>
      </c>
      <c r="V32" s="26">
        <v>5</v>
      </c>
      <c r="W32" s="27" t="s">
        <v>108</v>
      </c>
      <c r="X32" s="17">
        <v>1</v>
      </c>
      <c r="AF32" s="16" t="s">
        <v>69</v>
      </c>
    </row>
    <row r="33" spans="1:32">
      <c r="A33" t="s">
        <v>109</v>
      </c>
      <c r="B33" s="16">
        <v>10</v>
      </c>
      <c r="S33" s="17" t="s">
        <v>83</v>
      </c>
      <c r="T33" s="26">
        <v>4</v>
      </c>
      <c r="U33" s="26">
        <v>1</v>
      </c>
      <c r="AF33" s="16" t="s">
        <v>69</v>
      </c>
    </row>
    <row r="34" spans="1:32">
      <c r="A34" t="s">
        <v>110</v>
      </c>
      <c r="B34" s="16">
        <v>4</v>
      </c>
      <c r="S34" s="17" t="s">
        <v>86</v>
      </c>
      <c r="T34" s="26">
        <v>1</v>
      </c>
      <c r="U34" s="26">
        <v>1</v>
      </c>
      <c r="AF34" s="16" t="s">
        <v>69</v>
      </c>
    </row>
    <row r="35" spans="1:32">
      <c r="A35" t="s">
        <v>111</v>
      </c>
      <c r="B35" s="16">
        <v>50</v>
      </c>
      <c r="S35" s="17" t="s">
        <v>87</v>
      </c>
      <c r="T35" s="26">
        <v>1</v>
      </c>
      <c r="U35" s="26">
        <v>2</v>
      </c>
      <c r="AF35" s="16" t="s">
        <v>90</v>
      </c>
    </row>
    <row r="36" spans="1:32">
      <c r="A36" t="s">
        <v>112</v>
      </c>
      <c r="B36" s="16">
        <v>40</v>
      </c>
      <c r="S36" s="17" t="s">
        <v>88</v>
      </c>
      <c r="T36" s="26">
        <v>1</v>
      </c>
      <c r="U36" s="26">
        <v>2</v>
      </c>
      <c r="AF36" s="16" t="s">
        <v>90</v>
      </c>
    </row>
    <row r="37" spans="1:32">
      <c r="A37" t="s">
        <v>113</v>
      </c>
      <c r="B37" s="16">
        <v>30</v>
      </c>
      <c r="S37" s="17" t="s">
        <v>89</v>
      </c>
      <c r="T37" s="26">
        <v>1</v>
      </c>
      <c r="U37" s="26">
        <v>2</v>
      </c>
      <c r="AF37" s="16" t="s">
        <v>90</v>
      </c>
    </row>
    <row r="38" spans="1:32">
      <c r="A38" t="s">
        <v>114</v>
      </c>
      <c r="B38" s="16">
        <v>60</v>
      </c>
      <c r="S38" s="17" t="s">
        <v>83</v>
      </c>
      <c r="T38" s="26">
        <v>4</v>
      </c>
      <c r="U38" s="26">
        <v>2</v>
      </c>
    </row>
    <row r="39" spans="1:32">
      <c r="A39" t="s">
        <v>115</v>
      </c>
      <c r="B39" s="16">
        <v>50</v>
      </c>
      <c r="S39" s="17" t="s">
        <v>91</v>
      </c>
      <c r="T39" s="26">
        <v>5</v>
      </c>
      <c r="U39" s="26">
        <v>3</v>
      </c>
    </row>
    <row r="40" spans="1:32">
      <c r="A40" t="s">
        <v>116</v>
      </c>
      <c r="B40" s="16">
        <v>50</v>
      </c>
      <c r="S40" s="17" t="s">
        <v>71</v>
      </c>
      <c r="T40" s="26">
        <v>1</v>
      </c>
      <c r="U40" s="26">
        <v>3</v>
      </c>
    </row>
    <row r="41" spans="1:32" ht="18">
      <c r="B41" s="24">
        <f>SUM(B27:B40)</f>
        <v>432</v>
      </c>
      <c r="P41">
        <f>20*20000</f>
        <v>400000</v>
      </c>
      <c r="S41" s="17" t="s">
        <v>93</v>
      </c>
      <c r="T41" s="26">
        <v>2</v>
      </c>
      <c r="U41" s="26">
        <v>3</v>
      </c>
    </row>
    <row r="42" spans="1:32">
      <c r="S42" s="17" t="s">
        <v>95</v>
      </c>
      <c r="T42" s="26">
        <v>1</v>
      </c>
      <c r="U42" s="26">
        <v>4</v>
      </c>
    </row>
    <row r="43" spans="1:32" ht="15">
      <c r="B43" s="28">
        <f>B23+B41</f>
        <v>1146</v>
      </c>
      <c r="S43" s="17" t="s">
        <v>79</v>
      </c>
      <c r="T43" s="26">
        <v>2</v>
      </c>
      <c r="U43" s="26">
        <v>4</v>
      </c>
    </row>
    <row r="44" spans="1:32">
      <c r="A44" s="17" t="s">
        <v>117</v>
      </c>
      <c r="B44" s="17" t="s">
        <v>118</v>
      </c>
      <c r="S44" s="17" t="s">
        <v>96</v>
      </c>
      <c r="T44" s="26">
        <v>3</v>
      </c>
      <c r="U44" s="26">
        <v>5</v>
      </c>
    </row>
    <row r="45" spans="1:32">
      <c r="A45" s="29">
        <f>20/34</f>
        <v>0.58823529411764708</v>
      </c>
      <c r="B45" s="29">
        <f>B23/B43</f>
        <v>0.62303664921465973</v>
      </c>
      <c r="T45" s="26"/>
    </row>
  </sheetData>
  <mergeCells count="1">
    <mergeCell ref="I1:N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 1</vt:lpstr>
      <vt:lpstr>Graphs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2011-06-14T09:20:01Z</dcterms:modified>
</cp:coreProperties>
</file>